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0" yWindow="-465" windowWidth="19230" windowHeight="8550"/>
  </bookViews>
  <sheets>
    <sheet name="2010-2014 FR Dis. and Inj" sheetId="8" r:id="rId1"/>
    <sheet name="2000-2014 FR Combine D and I" sheetId="12" r:id="rId2"/>
  </sheets>
  <calcPr calcId="125725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60" i="12"/>
  <c r="W60"/>
  <c r="P3" i="8"/>
  <c r="Q3" s="1"/>
  <c r="X3" i="12"/>
  <c r="X4"/>
  <c r="X6"/>
  <c r="X7"/>
  <c r="X8"/>
  <c r="X9"/>
  <c r="X11"/>
  <c r="X12"/>
  <c r="X13"/>
  <c r="X14"/>
  <c r="X16"/>
  <c r="X17"/>
  <c r="X18"/>
  <c r="X19"/>
  <c r="X21"/>
  <c r="X22"/>
  <c r="X23"/>
  <c r="X24"/>
  <c r="X26"/>
  <c r="X27"/>
  <c r="X28"/>
  <c r="X29"/>
  <c r="X31"/>
  <c r="X32"/>
  <c r="X33"/>
  <c r="X34"/>
  <c r="X36"/>
  <c r="X37"/>
  <c r="X38"/>
  <c r="X39"/>
  <c r="X41"/>
  <c r="X42"/>
  <c r="X43"/>
  <c r="X44"/>
  <c r="X46"/>
  <c r="X47"/>
  <c r="X48"/>
  <c r="X49"/>
  <c r="X51"/>
  <c r="X52"/>
  <c r="X53"/>
  <c r="X54"/>
  <c r="X56"/>
  <c r="X57"/>
  <c r="X58"/>
  <c r="X59"/>
  <c r="X61"/>
  <c r="X62"/>
  <c r="X63"/>
  <c r="X64"/>
  <c r="X2"/>
  <c r="Y3"/>
  <c r="Y4"/>
  <c r="Y2"/>
  <c r="Y14"/>
  <c r="Y16"/>
  <c r="Y17"/>
  <c r="Y18"/>
  <c r="Y19"/>
  <c r="Y21"/>
  <c r="Y22"/>
  <c r="Y23"/>
  <c r="Y24"/>
  <c r="Y26"/>
  <c r="Y27"/>
  <c r="Y28"/>
  <c r="Y29"/>
  <c r="Y31"/>
  <c r="Y32"/>
  <c r="Y33"/>
  <c r="Y34"/>
  <c r="Y36"/>
  <c r="Y37"/>
  <c r="Y38"/>
  <c r="Y39"/>
  <c r="Y41"/>
  <c r="Y42"/>
  <c r="Y43"/>
  <c r="Y44"/>
  <c r="Y46"/>
  <c r="Y47"/>
  <c r="Y48"/>
  <c r="Y49"/>
  <c r="Y51"/>
  <c r="Y52"/>
  <c r="Y53"/>
  <c r="Y54"/>
  <c r="Y56"/>
  <c r="Y57"/>
  <c r="Y58"/>
  <c r="Y59"/>
  <c r="Y61"/>
  <c r="Y62"/>
  <c r="Y63"/>
  <c r="Y64"/>
  <c r="V10"/>
  <c r="G9" i="8"/>
  <c r="I9" s="1"/>
  <c r="P9"/>
  <c r="R9" s="1"/>
  <c r="Y9"/>
  <c r="AA9" s="1"/>
  <c r="AH9"/>
  <c r="AI9" s="1"/>
  <c r="AQ9"/>
  <c r="AS9" s="1"/>
  <c r="H65" i="12"/>
  <c r="I65"/>
  <c r="J65"/>
  <c r="K65"/>
  <c r="L65"/>
  <c r="M65"/>
  <c r="N65"/>
  <c r="O65"/>
  <c r="P65"/>
  <c r="Q65"/>
  <c r="R65"/>
  <c r="S65"/>
  <c r="T65"/>
  <c r="U65"/>
  <c r="G65"/>
  <c r="H60"/>
  <c r="I60"/>
  <c r="J60"/>
  <c r="K60"/>
  <c r="L60"/>
  <c r="M60"/>
  <c r="N60"/>
  <c r="O60"/>
  <c r="P60"/>
  <c r="Q60"/>
  <c r="R60"/>
  <c r="S60"/>
  <c r="T60"/>
  <c r="U60"/>
  <c r="G60"/>
  <c r="H55"/>
  <c r="I55"/>
  <c r="J55"/>
  <c r="K55"/>
  <c r="L55"/>
  <c r="M55"/>
  <c r="N55"/>
  <c r="O55"/>
  <c r="P55"/>
  <c r="Q55"/>
  <c r="R55"/>
  <c r="S55"/>
  <c r="T55"/>
  <c r="U55"/>
  <c r="G55"/>
  <c r="H50"/>
  <c r="I50"/>
  <c r="J50"/>
  <c r="K50"/>
  <c r="L50"/>
  <c r="M50"/>
  <c r="N50"/>
  <c r="O50"/>
  <c r="P50"/>
  <c r="Q50"/>
  <c r="R50"/>
  <c r="S50"/>
  <c r="T50"/>
  <c r="U50"/>
  <c r="G50"/>
  <c r="H45"/>
  <c r="I45"/>
  <c r="J45"/>
  <c r="K45"/>
  <c r="L45"/>
  <c r="M45"/>
  <c r="N45"/>
  <c r="O45"/>
  <c r="P45"/>
  <c r="Q45"/>
  <c r="R45"/>
  <c r="S45"/>
  <c r="T45"/>
  <c r="U45"/>
  <c r="G45"/>
  <c r="H40"/>
  <c r="I40"/>
  <c r="J40"/>
  <c r="K40"/>
  <c r="L40"/>
  <c r="M40"/>
  <c r="N40"/>
  <c r="O40"/>
  <c r="P40"/>
  <c r="Q40"/>
  <c r="R40"/>
  <c r="S40"/>
  <c r="T40"/>
  <c r="U40"/>
  <c r="G40"/>
  <c r="H35"/>
  <c r="I35"/>
  <c r="J35"/>
  <c r="K35"/>
  <c r="L35"/>
  <c r="M35"/>
  <c r="N35"/>
  <c r="O35"/>
  <c r="P35"/>
  <c r="Q35"/>
  <c r="R35"/>
  <c r="S35"/>
  <c r="T35"/>
  <c r="U35"/>
  <c r="G35"/>
  <c r="H30"/>
  <c r="I30"/>
  <c r="J30"/>
  <c r="K30"/>
  <c r="L30"/>
  <c r="M30"/>
  <c r="N30"/>
  <c r="O30"/>
  <c r="P30"/>
  <c r="Q30"/>
  <c r="R30"/>
  <c r="S30"/>
  <c r="T30"/>
  <c r="U30"/>
  <c r="G30"/>
  <c r="H25"/>
  <c r="I25"/>
  <c r="J25"/>
  <c r="K25"/>
  <c r="L25"/>
  <c r="M25"/>
  <c r="N25"/>
  <c r="O25"/>
  <c r="P25"/>
  <c r="Q25"/>
  <c r="R25"/>
  <c r="S25"/>
  <c r="T25"/>
  <c r="U25"/>
  <c r="G25"/>
  <c r="H20"/>
  <c r="I20"/>
  <c r="J20"/>
  <c r="K20"/>
  <c r="L20"/>
  <c r="M20"/>
  <c r="N20"/>
  <c r="O20"/>
  <c r="P20"/>
  <c r="Q20"/>
  <c r="R20"/>
  <c r="S20"/>
  <c r="T20"/>
  <c r="U20"/>
  <c r="G20"/>
  <c r="H15"/>
  <c r="I15"/>
  <c r="J15"/>
  <c r="K15"/>
  <c r="L15"/>
  <c r="M15"/>
  <c r="N15"/>
  <c r="O15"/>
  <c r="P15"/>
  <c r="Q15"/>
  <c r="R15"/>
  <c r="S15"/>
  <c r="T15"/>
  <c r="U15"/>
  <c r="G15"/>
  <c r="H10"/>
  <c r="I10"/>
  <c r="J10"/>
  <c r="K10"/>
  <c r="L10"/>
  <c r="M10"/>
  <c r="N10"/>
  <c r="O10"/>
  <c r="P10"/>
  <c r="Q10"/>
  <c r="R10"/>
  <c r="S10"/>
  <c r="T10"/>
  <c r="U10"/>
  <c r="G10"/>
  <c r="H5"/>
  <c r="I5"/>
  <c r="J5"/>
  <c r="K5"/>
  <c r="L5"/>
  <c r="M5"/>
  <c r="N5"/>
  <c r="O5"/>
  <c r="P5"/>
  <c r="Q5"/>
  <c r="R5"/>
  <c r="S5"/>
  <c r="T5"/>
  <c r="U5"/>
  <c r="G5"/>
  <c r="AQ7" i="8"/>
  <c r="AR7" s="1"/>
  <c r="AQ6"/>
  <c r="AS6" s="1"/>
  <c r="AQ8"/>
  <c r="AR8" s="1"/>
  <c r="AQ10"/>
  <c r="AS10" s="1"/>
  <c r="AQ12"/>
  <c r="AR12" s="1"/>
  <c r="AQ11"/>
  <c r="AR11" s="1"/>
  <c r="AQ14"/>
  <c r="AR14" s="1"/>
  <c r="AQ4"/>
  <c r="AR4" s="1"/>
  <c r="AQ13"/>
  <c r="AS13" s="1"/>
  <c r="AQ5"/>
  <c r="AR5" s="1"/>
  <c r="AR9"/>
  <c r="AQ15"/>
  <c r="AS15" s="1"/>
  <c r="AQ3"/>
  <c r="AS3" s="1"/>
  <c r="AH7"/>
  <c r="AJ7" s="1"/>
  <c r="AH6"/>
  <c r="AJ6" s="1"/>
  <c r="AH8"/>
  <c r="AJ8" s="1"/>
  <c r="AH10"/>
  <c r="AJ10" s="1"/>
  <c r="AH12"/>
  <c r="AI12" s="1"/>
  <c r="AH11"/>
  <c r="AJ11" s="1"/>
  <c r="AH14"/>
  <c r="AI14" s="1"/>
  <c r="AH4"/>
  <c r="AI4" s="1"/>
  <c r="AH13"/>
  <c r="AJ13" s="1"/>
  <c r="AH5"/>
  <c r="AI5" s="1"/>
  <c r="AH15"/>
  <c r="AI15" s="1"/>
  <c r="AH3"/>
  <c r="AJ3" s="1"/>
  <c r="Y7"/>
  <c r="AA7" s="1"/>
  <c r="Y6"/>
  <c r="Z6" s="1"/>
  <c r="Y8"/>
  <c r="Z8" s="1"/>
  <c r="Y10"/>
  <c r="AA10" s="1"/>
  <c r="Y12"/>
  <c r="Z12" s="1"/>
  <c r="Y11"/>
  <c r="Z11" s="1"/>
  <c r="Y14"/>
  <c r="AA14" s="1"/>
  <c r="Y4"/>
  <c r="AA4" s="1"/>
  <c r="Y13"/>
  <c r="Z13" s="1"/>
  <c r="Y5"/>
  <c r="AA5" s="1"/>
  <c r="Y15"/>
  <c r="AA15" s="1"/>
  <c r="Y3"/>
  <c r="AA3" s="1"/>
  <c r="P7"/>
  <c r="R7" s="1"/>
  <c r="P6"/>
  <c r="Q6" s="1"/>
  <c r="P8"/>
  <c r="Q8" s="1"/>
  <c r="P10"/>
  <c r="Q10" s="1"/>
  <c r="P12"/>
  <c r="R12" s="1"/>
  <c r="P11"/>
  <c r="R11" s="1"/>
  <c r="P14"/>
  <c r="Q14" s="1"/>
  <c r="P4"/>
  <c r="R4" s="1"/>
  <c r="P13"/>
  <c r="R13" s="1"/>
  <c r="P5"/>
  <c r="R5" s="1"/>
  <c r="P15"/>
  <c r="R15" s="1"/>
  <c r="G7"/>
  <c r="I7" s="1"/>
  <c r="BE7" s="1"/>
  <c r="G6"/>
  <c r="H6" s="1"/>
  <c r="G8"/>
  <c r="G10"/>
  <c r="H10" s="1"/>
  <c r="G12"/>
  <c r="G11"/>
  <c r="I11" s="1"/>
  <c r="G14"/>
  <c r="H14" s="1"/>
  <c r="G4"/>
  <c r="I4" s="1"/>
  <c r="G13"/>
  <c r="I13" s="1"/>
  <c r="G5"/>
  <c r="I5" s="1"/>
  <c r="G15"/>
  <c r="I15" s="1"/>
  <c r="G3"/>
  <c r="I3" s="1"/>
  <c r="AS7"/>
  <c r="I10"/>
  <c r="H9"/>
  <c r="AJ14"/>
  <c r="I14"/>
  <c r="AI7"/>
  <c r="AJ12"/>
  <c r="Z15"/>
  <c r="Z4"/>
  <c r="R8"/>
  <c r="Y5" i="12" l="1"/>
  <c r="X10"/>
  <c r="Y10"/>
  <c r="Y15"/>
  <c r="Y25"/>
  <c r="X30"/>
  <c r="Y30"/>
  <c r="Y45"/>
  <c r="X50"/>
  <c r="Y50"/>
  <c r="Y55"/>
  <c r="Y65"/>
  <c r="BE3" i="8"/>
  <c r="BC6"/>
  <c r="R6"/>
  <c r="BC14"/>
  <c r="AR15"/>
  <c r="H15"/>
  <c r="R3"/>
  <c r="H3"/>
  <c r="Z5"/>
  <c r="H4"/>
  <c r="I6"/>
  <c r="Q11"/>
  <c r="AI10"/>
  <c r="AS8"/>
  <c r="Q15"/>
  <c r="Z7"/>
  <c r="Q4"/>
  <c r="AR10"/>
  <c r="Z3"/>
  <c r="AJ5"/>
  <c r="BE5" s="1"/>
  <c r="Z9"/>
  <c r="AS14"/>
  <c r="AA11"/>
  <c r="BE11" s="1"/>
  <c r="H11"/>
  <c r="AA6"/>
  <c r="BC12"/>
  <c r="BC7"/>
  <c r="AR3"/>
  <c r="BC3"/>
  <c r="R10"/>
  <c r="BE10" s="1"/>
  <c r="AI8"/>
  <c r="R14"/>
  <c r="BE14" s="1"/>
  <c r="AS11"/>
  <c r="I12"/>
  <c r="Q5"/>
  <c r="AI13"/>
  <c r="BC5"/>
  <c r="H5"/>
  <c r="H7"/>
  <c r="Q9"/>
  <c r="BD9" s="1"/>
  <c r="BC8"/>
  <c r="AI3"/>
  <c r="H8"/>
  <c r="BD8" s="1"/>
  <c r="X5" i="12"/>
  <c r="Y20"/>
  <c r="X35"/>
  <c r="Y40"/>
  <c r="Y60"/>
  <c r="X20"/>
  <c r="X25"/>
  <c r="Y35"/>
  <c r="X45"/>
  <c r="X65"/>
  <c r="X15"/>
  <c r="X55"/>
  <c r="X40"/>
  <c r="X60"/>
  <c r="AA8" i="8"/>
  <c r="BC11"/>
  <c r="BC15"/>
  <c r="AS5"/>
  <c r="BC4"/>
  <c r="AA13"/>
  <c r="BE13" s="1"/>
  <c r="Z14"/>
  <c r="BD14" s="1"/>
  <c r="AA12"/>
  <c r="AJ15"/>
  <c r="BE15" s="1"/>
  <c r="AS4"/>
  <c r="AR6"/>
  <c r="Q12"/>
  <c r="BC9"/>
  <c r="Q13"/>
  <c r="AI6"/>
  <c r="BD6" s="1"/>
  <c r="AI11"/>
  <c r="I8"/>
  <c r="BE8" s="1"/>
  <c r="Q7"/>
  <c r="AJ4"/>
  <c r="BE4" s="1"/>
  <c r="AJ9"/>
  <c r="BE9" s="1"/>
  <c r="Z10"/>
  <c r="BD10" s="1"/>
  <c r="AR13"/>
  <c r="AS12"/>
  <c r="H13"/>
  <c r="BC13"/>
  <c r="H12"/>
  <c r="BD12" s="1"/>
  <c r="BC10"/>
  <c r="BD13" l="1"/>
  <c r="BE12"/>
  <c r="BD15"/>
  <c r="BE6"/>
  <c r="BD11"/>
  <c r="BD3"/>
  <c r="BD5"/>
  <c r="BD4"/>
  <c r="BD7"/>
</calcChain>
</file>

<file path=xl/sharedStrings.xml><?xml version="1.0" encoding="utf-8"?>
<sst xmlns="http://schemas.openxmlformats.org/spreadsheetml/2006/main" count="553" uniqueCount="251">
  <si>
    <t>2011</t>
  </si>
  <si>
    <t>2012</t>
  </si>
  <si>
    <t>2013</t>
  </si>
  <si>
    <t>2014</t>
  </si>
  <si>
    <t xml:space="preserve"> Canada </t>
  </si>
  <si>
    <t>AB</t>
  </si>
  <si>
    <t>BC</t>
  </si>
  <si>
    <t>MB</t>
  </si>
  <si>
    <t>NB</t>
  </si>
  <si>
    <t>NL</t>
  </si>
  <si>
    <t>NS</t>
  </si>
  <si>
    <t>NT/NU</t>
  </si>
  <si>
    <t>ON</t>
  </si>
  <si>
    <t>PE</t>
  </si>
  <si>
    <t>QC</t>
  </si>
  <si>
    <t>SK</t>
  </si>
  <si>
    <t>YT</t>
  </si>
  <si>
    <t>2-Total number of Lost-Time Claims (#)</t>
  </si>
  <si>
    <t>3-Number of Fatalities Accepted(#)</t>
  </si>
  <si>
    <t>1014</t>
  </si>
  <si>
    <t>136</t>
  </si>
  <si>
    <t>144</t>
  </si>
  <si>
    <t>16</t>
  </si>
  <si>
    <t>12</t>
  </si>
  <si>
    <t>32</t>
  </si>
  <si>
    <t>23</t>
  </si>
  <si>
    <t>5</t>
  </si>
  <si>
    <t>385</t>
  </si>
  <si>
    <t>0</t>
  </si>
  <si>
    <t>213</t>
  </si>
  <si>
    <t>45</t>
  </si>
  <si>
    <t>3</t>
  </si>
  <si>
    <t>3.1-Number of Fatalities Accepted - Occupational Disease(#)</t>
  </si>
  <si>
    <t>625</t>
  </si>
  <si>
    <t>62</t>
  </si>
  <si>
    <t>75</t>
  </si>
  <si>
    <t>14</t>
  </si>
  <si>
    <t>19</t>
  </si>
  <si>
    <t>13</t>
  </si>
  <si>
    <t>1</t>
  </si>
  <si>
    <t>301</t>
  </si>
  <si>
    <t>119</t>
  </si>
  <si>
    <t>17</t>
  </si>
  <si>
    <t>3.2-Number of Fatalities Accepted - Injury(#)</t>
  </si>
  <si>
    <t>389</t>
  </si>
  <si>
    <t>74</t>
  </si>
  <si>
    <t>69</t>
  </si>
  <si>
    <t>2</t>
  </si>
  <si>
    <t>9</t>
  </si>
  <si>
    <t>10</t>
  </si>
  <si>
    <t>4</t>
  </si>
  <si>
    <t>84</t>
  </si>
  <si>
    <t>94</t>
  </si>
  <si>
    <t>28</t>
  </si>
  <si>
    <t>21-Injury Frequency  (per 100 workers of assessable employers)(#)</t>
  </si>
  <si>
    <t>1.76</t>
  </si>
  <si>
    <t>1.42</t>
  </si>
  <si>
    <t>2.27</t>
  </si>
  <si>
    <t>3.37</t>
  </si>
  <si>
    <t>1.35</t>
  </si>
  <si>
    <t>2.03</t>
  </si>
  <si>
    <t>2.21</t>
  </si>
  <si>
    <t>2.45</t>
  </si>
  <si>
    <t>1.15</t>
  </si>
  <si>
    <t>1.21</t>
  </si>
  <si>
    <t>1.97</t>
  </si>
  <si>
    <t>3.15</t>
  </si>
  <si>
    <t>2.12</t>
  </si>
  <si>
    <t>249511</t>
  </si>
  <si>
    <t>27507</t>
  </si>
  <si>
    <t>50180</t>
  </si>
  <si>
    <t>15194</t>
  </si>
  <si>
    <t>4268</t>
  </si>
  <si>
    <t>4067</t>
  </si>
  <si>
    <t>6675</t>
  </si>
  <si>
    <t>956</t>
  </si>
  <si>
    <t>56672</t>
  </si>
  <si>
    <t>874</t>
  </si>
  <si>
    <t>70529</t>
  </si>
  <si>
    <t>12064</t>
  </si>
  <si>
    <t>525</t>
  </si>
  <si>
    <t>919</t>
  </si>
  <si>
    <t>123</t>
  </si>
  <si>
    <t>145</t>
  </si>
  <si>
    <t>22</t>
  </si>
  <si>
    <t>33</t>
  </si>
  <si>
    <t>20</t>
  </si>
  <si>
    <t>18</t>
  </si>
  <si>
    <t>306</t>
  </si>
  <si>
    <t>204</t>
  </si>
  <si>
    <t>37</t>
  </si>
  <si>
    <t>558</t>
  </si>
  <si>
    <t>52</t>
  </si>
  <si>
    <t>72</t>
  </si>
  <si>
    <t>27</t>
  </si>
  <si>
    <t>228</t>
  </si>
  <si>
    <t>15</t>
  </si>
  <si>
    <t>361</t>
  </si>
  <si>
    <t>71</t>
  </si>
  <si>
    <t>73</t>
  </si>
  <si>
    <t>6</t>
  </si>
  <si>
    <t>8</t>
  </si>
  <si>
    <t>78</t>
  </si>
  <si>
    <t>68</t>
  </si>
  <si>
    <t>1.72</t>
  </si>
  <si>
    <t>1.49</t>
  </si>
  <si>
    <t>2.33</t>
  </si>
  <si>
    <t>3.27</t>
  </si>
  <si>
    <t>1.26</t>
  </si>
  <si>
    <t>1.99</t>
  </si>
  <si>
    <t>2.08</t>
  </si>
  <si>
    <t>2.37</t>
  </si>
  <si>
    <t>1.05</t>
  </si>
  <si>
    <t>1.28</t>
  </si>
  <si>
    <t>1.93</t>
  </si>
  <si>
    <t>2.90</t>
  </si>
  <si>
    <t>2.28</t>
  </si>
  <si>
    <t>245365</t>
  </si>
  <si>
    <t>27745</t>
  </si>
  <si>
    <t>50963</t>
  </si>
  <si>
    <t>15243</t>
  </si>
  <si>
    <t>4014</t>
  </si>
  <si>
    <t>3699</t>
  </si>
  <si>
    <t>6388</t>
  </si>
  <si>
    <t>850</t>
  </si>
  <si>
    <t>55525</t>
  </si>
  <si>
    <t>940</t>
  </si>
  <si>
    <t>68375</t>
  </si>
  <si>
    <t>11145</t>
  </si>
  <si>
    <t>478</t>
  </si>
  <si>
    <t>977</t>
  </si>
  <si>
    <t>150</t>
  </si>
  <si>
    <t>36</t>
  </si>
  <si>
    <t>26</t>
  </si>
  <si>
    <t>211</t>
  </si>
  <si>
    <t>60</t>
  </si>
  <si>
    <t>593</t>
  </si>
  <si>
    <t>58</t>
  </si>
  <si>
    <t>87</t>
  </si>
  <si>
    <t>29</t>
  </si>
  <si>
    <t>222</t>
  </si>
  <si>
    <t>384</t>
  </si>
  <si>
    <t>63</t>
  </si>
  <si>
    <t>7</t>
  </si>
  <si>
    <t>41</t>
  </si>
  <si>
    <t>1.65</t>
  </si>
  <si>
    <t>1.39</t>
  </si>
  <si>
    <t>2.34</t>
  </si>
  <si>
    <t>3.33</t>
  </si>
  <si>
    <t>1.18</t>
  </si>
  <si>
    <t>2.01</t>
  </si>
  <si>
    <t>2.13</t>
  </si>
  <si>
    <t>1.01</t>
  </si>
  <si>
    <t>1.85</t>
  </si>
  <si>
    <t>2.81</t>
  </si>
  <si>
    <t>2.14</t>
  </si>
  <si>
    <t>241933</t>
  </si>
  <si>
    <t>28132</t>
  </si>
  <si>
    <t>50209</t>
  </si>
  <si>
    <t>15024</t>
  </si>
  <si>
    <t>3872</t>
  </si>
  <si>
    <t>3769</t>
  </si>
  <si>
    <t>6083</t>
  </si>
  <si>
    <t>899</t>
  </si>
  <si>
    <t>54430</t>
  </si>
  <si>
    <t>890</t>
  </si>
  <si>
    <t>67687</t>
  </si>
  <si>
    <t>10519</t>
  </si>
  <si>
    <t>419</t>
  </si>
  <si>
    <t>902</t>
  </si>
  <si>
    <t>188</t>
  </si>
  <si>
    <t>128</t>
  </si>
  <si>
    <t>24</t>
  </si>
  <si>
    <t>30</t>
  </si>
  <si>
    <t>266</t>
  </si>
  <si>
    <t>184</t>
  </si>
  <si>
    <t>35</t>
  </si>
  <si>
    <t>550</t>
  </si>
  <si>
    <t>99</t>
  </si>
  <si>
    <t>67</t>
  </si>
  <si>
    <t>25</t>
  </si>
  <si>
    <t>181</t>
  </si>
  <si>
    <t>121</t>
  </si>
  <si>
    <t>352</t>
  </si>
  <si>
    <t>89</t>
  </si>
  <si>
    <t>61</t>
  </si>
  <si>
    <t>11</t>
  </si>
  <si>
    <t>85</t>
  </si>
  <si>
    <t>1.60</t>
  </si>
  <si>
    <t>1.34</t>
  </si>
  <si>
    <t>2.30</t>
  </si>
  <si>
    <t>3.12</t>
  </si>
  <si>
    <t>1.13</t>
  </si>
  <si>
    <t>1.78</t>
  </si>
  <si>
    <t>1.92</t>
  </si>
  <si>
    <t>0.95</t>
  </si>
  <si>
    <t>1.22</t>
  </si>
  <si>
    <t>1.82</t>
  </si>
  <si>
    <t>2.57</t>
  </si>
  <si>
    <t>1.87</t>
  </si>
  <si>
    <t>239643</t>
  </si>
  <si>
    <t>28528</t>
  </si>
  <si>
    <t>50062</t>
  </si>
  <si>
    <t>15127</t>
  </si>
  <si>
    <t>3949</t>
  </si>
  <si>
    <t>3762</t>
  </si>
  <si>
    <t>5998</t>
  </si>
  <si>
    <t>994</t>
  </si>
  <si>
    <t>53688</t>
  </si>
  <si>
    <t>986</t>
  </si>
  <si>
    <t>66711</t>
  </si>
  <si>
    <t>9392</t>
  </si>
  <si>
    <t>446</t>
  </si>
  <si>
    <t>169</t>
  </si>
  <si>
    <t>173</t>
  </si>
  <si>
    <t>289</t>
  </si>
  <si>
    <t>164</t>
  </si>
  <si>
    <t>39</t>
  </si>
  <si>
    <t>81</t>
  </si>
  <si>
    <t>98</t>
  </si>
  <si>
    <t>209</t>
  </si>
  <si>
    <t>107</t>
  </si>
  <si>
    <t>88</t>
  </si>
  <si>
    <t>80</t>
  </si>
  <si>
    <t>57</t>
  </si>
  <si>
    <t>1.56</t>
  </si>
  <si>
    <t>1.31</t>
  </si>
  <si>
    <t>3.17</t>
  </si>
  <si>
    <t>1.73</t>
  </si>
  <si>
    <t>1.90</t>
  </si>
  <si>
    <t>0.92</t>
  </si>
  <si>
    <t>1.80</t>
  </si>
  <si>
    <t>2.24</t>
  </si>
  <si>
    <t>2.07</t>
  </si>
  <si>
    <t>FTE</t>
  </si>
  <si>
    <t>Fatality Rate (Injury)</t>
  </si>
  <si>
    <t>Fatality Rate (Disease)</t>
  </si>
  <si>
    <t>2010-2014 Average FTEs</t>
  </si>
  <si>
    <t>2010-2014 Average Fatality Rate Disease (per 100,000 FTE)</t>
  </si>
  <si>
    <t>2010-2014 Average Fatality Rate Injury (per 100,000 FTE)</t>
  </si>
  <si>
    <t>2010-2014</t>
  </si>
  <si>
    <t>Canada</t>
  </si>
  <si>
    <t>NU/NT</t>
  </si>
  <si>
    <t>PEI</t>
  </si>
  <si>
    <t>YK</t>
  </si>
  <si>
    <t>Fatality Rate</t>
  </si>
  <si>
    <t>Injury Rate</t>
  </si>
  <si>
    <t># of Fatalities</t>
  </si>
  <si>
    <t># Lost-Time Claims</t>
  </si>
  <si>
    <t>Ave. 2010-2014</t>
  </si>
  <si>
    <t>Ave. 2000-2014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</si>
</sst>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1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0"/>
      </patternFill>
    </fill>
    <fill>
      <patternFill patternType="solid">
        <fgColor rgb="FFF5F5F5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2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1" xfId="0" applyFont="1" applyFill="1" applyBorder="1" applyAlignment="1" applyProtection="1">
      <alignment horizontal="center" vertical="top" wrapText="1" readingOrder="1"/>
      <protection locked="0"/>
    </xf>
    <xf numFmtId="0" fontId="3" fillId="5" borderId="1" xfId="0" applyFont="1" applyFill="1" applyBorder="1" applyAlignment="1" applyProtection="1">
      <alignment horizontal="center" vertical="top" wrapText="1" readingOrder="1"/>
      <protection locked="0"/>
    </xf>
    <xf numFmtId="0" fontId="3" fillId="4" borderId="1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2" fontId="0" fillId="8" borderId="1" xfId="0" applyNumberFormat="1" applyFill="1" applyBorder="1" applyAlignment="1">
      <alignment horizontal="center" readingOrder="1"/>
    </xf>
    <xf numFmtId="0" fontId="0" fillId="6" borderId="0" xfId="0" applyFill="1" applyAlignment="1">
      <alignment horizontal="center" readingOrder="1"/>
    </xf>
    <xf numFmtId="0" fontId="4" fillId="0" borderId="0" xfId="0" applyFont="1" applyAlignment="1">
      <alignment horizontal="center" readingOrder="1"/>
    </xf>
    <xf numFmtId="3" fontId="3" fillId="3" borderId="1" xfId="0" applyNumberFormat="1" applyFont="1" applyFill="1" applyBorder="1" applyAlignment="1" applyProtection="1">
      <alignment horizontal="center" vertical="top" wrapText="1" readingOrder="1"/>
      <protection locked="0"/>
    </xf>
    <xf numFmtId="3" fontId="3" fillId="4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3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4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1" fillId="0" borderId="2" xfId="0" applyFont="1" applyBorder="1" applyAlignment="1" applyProtection="1">
      <alignment horizontal="center" vertical="top" wrapText="1" readingOrder="1"/>
      <protection locked="0"/>
    </xf>
    <xf numFmtId="0" fontId="1" fillId="2" borderId="2" xfId="0" applyFont="1" applyFill="1" applyBorder="1" applyAlignment="1" applyProtection="1">
      <alignment horizontal="center" vertical="center" wrapText="1" readingOrder="1"/>
      <protection locked="0"/>
    </xf>
    <xf numFmtId="0" fontId="1" fillId="7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>
      <alignment horizontal="center" readingOrder="1"/>
    </xf>
    <xf numFmtId="0" fontId="1" fillId="10" borderId="2" xfId="0" applyFont="1" applyFill="1" applyBorder="1" applyAlignment="1" applyProtection="1">
      <alignment horizontal="center" vertical="center" wrapText="1" readingOrder="1"/>
      <protection locked="0"/>
    </xf>
    <xf numFmtId="3" fontId="3" fillId="10" borderId="1" xfId="0" applyNumberFormat="1" applyFont="1" applyFill="1" applyBorder="1" applyAlignment="1" applyProtection="1">
      <alignment horizontal="center" vertical="top" wrapText="1" readingOrder="1"/>
      <protection locked="0"/>
    </xf>
    <xf numFmtId="164" fontId="3" fillId="10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1" fillId="12" borderId="2" xfId="0" applyFont="1" applyFill="1" applyBorder="1" applyAlignment="1" applyProtection="1">
      <alignment horizontal="center" vertical="center" wrapText="1" readingOrder="1"/>
      <protection locked="0"/>
    </xf>
    <xf numFmtId="3" fontId="3" fillId="12" borderId="1" xfId="0" applyNumberFormat="1" applyFont="1" applyFill="1" applyBorder="1" applyAlignment="1" applyProtection="1">
      <alignment horizontal="center" vertical="top" wrapText="1" readingOrder="1"/>
      <protection locked="0"/>
    </xf>
    <xf numFmtId="164" fontId="3" fillId="12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1" fillId="14" borderId="2" xfId="0" applyFont="1" applyFill="1" applyBorder="1" applyAlignment="1" applyProtection="1">
      <alignment horizontal="center" vertical="center" wrapText="1" readingOrder="1"/>
      <protection locked="0"/>
    </xf>
    <xf numFmtId="3" fontId="3" fillId="14" borderId="1" xfId="0" applyNumberFormat="1" applyFont="1" applyFill="1" applyBorder="1" applyAlignment="1" applyProtection="1">
      <alignment horizontal="center" vertical="top" wrapText="1" readingOrder="1"/>
      <protection locked="0"/>
    </xf>
    <xf numFmtId="164" fontId="3" fillId="14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1" fillId="16" borderId="2" xfId="0" applyFont="1" applyFill="1" applyBorder="1" applyAlignment="1" applyProtection="1">
      <alignment horizontal="center" vertical="center" wrapText="1" readingOrder="1"/>
      <protection locked="0"/>
    </xf>
    <xf numFmtId="3" fontId="3" fillId="16" borderId="1" xfId="0" applyNumberFormat="1" applyFont="1" applyFill="1" applyBorder="1" applyAlignment="1" applyProtection="1">
      <alignment horizontal="center" vertical="top" wrapText="1" readingOrder="1"/>
      <protection locked="0"/>
    </xf>
    <xf numFmtId="164" fontId="3" fillId="16" borderId="1" xfId="0" applyNumberFormat="1" applyFont="1" applyFill="1" applyBorder="1" applyAlignment="1" applyProtection="1">
      <alignment horizontal="center" vertical="top" wrapText="1" readingOrder="1"/>
      <protection locked="0"/>
    </xf>
    <xf numFmtId="3" fontId="0" fillId="8" borderId="1" xfId="0" applyNumberFormat="1" applyFill="1" applyBorder="1" applyAlignment="1">
      <alignment horizontal="center" readingOrder="1"/>
    </xf>
    <xf numFmtId="0" fontId="1" fillId="18" borderId="2" xfId="0" applyFont="1" applyFill="1" applyBorder="1" applyAlignment="1" applyProtection="1">
      <alignment horizontal="center" vertical="center" wrapText="1" readingOrder="1"/>
      <protection locked="0"/>
    </xf>
    <xf numFmtId="164" fontId="0" fillId="17" borderId="1" xfId="0" applyNumberFormat="1" applyFill="1" applyBorder="1" applyAlignment="1">
      <alignment horizontal="center" readingOrder="1"/>
    </xf>
    <xf numFmtId="3" fontId="0" fillId="17" borderId="1" xfId="0" applyNumberFormat="1" applyFill="1" applyBorder="1" applyAlignment="1">
      <alignment horizontal="center" readingOrder="1"/>
    </xf>
    <xf numFmtId="0" fontId="0" fillId="0" borderId="1" xfId="0" applyBorder="1" applyAlignment="1">
      <alignment horizontal="left" vertical="top" wrapText="1" readingOrder="1"/>
    </xf>
    <xf numFmtId="0" fontId="6" fillId="19" borderId="1" xfId="0" applyFont="1" applyFill="1" applyBorder="1" applyAlignment="1">
      <alignment horizontal="center" vertical="center" wrapText="1" readingOrder="1"/>
    </xf>
    <xf numFmtId="0" fontId="7" fillId="20" borderId="1" xfId="0" applyFont="1" applyFill="1" applyBorder="1" applyAlignment="1">
      <alignment horizontal="center" vertical="top" wrapText="1" readingOrder="1"/>
    </xf>
    <xf numFmtId="0" fontId="7" fillId="21" borderId="1" xfId="0" applyFont="1" applyFill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7" fillId="22" borderId="1" xfId="0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23" borderId="1" xfId="0" applyFont="1" applyFill="1" applyBorder="1" applyAlignment="1">
      <alignment horizontal="left"/>
    </xf>
    <xf numFmtId="0" fontId="5" fillId="23" borderId="1" xfId="0" applyFont="1" applyFill="1" applyBorder="1" applyAlignment="1">
      <alignment horizontal="center" wrapText="1"/>
    </xf>
    <xf numFmtId="0" fontId="0" fillId="23" borderId="1" xfId="0" applyFill="1" applyBorder="1" applyAlignment="1">
      <alignment horizontal="center"/>
    </xf>
    <xf numFmtId="164" fontId="0" fillId="23" borderId="1" xfId="0" applyNumberFormat="1" applyFill="1" applyBorder="1" applyAlignment="1">
      <alignment horizontal="center" wrapText="1"/>
    </xf>
    <xf numFmtId="0" fontId="5" fillId="23" borderId="1" xfId="0" applyFont="1" applyFill="1" applyBorder="1" applyAlignment="1">
      <alignment horizontal="center" vertical="top" wrapText="1" readingOrder="1"/>
    </xf>
    <xf numFmtId="0" fontId="5" fillId="23" borderId="1" xfId="0" applyFont="1" applyFill="1" applyBorder="1" applyAlignment="1">
      <alignment horizontal="left" vertical="top" wrapText="1"/>
    </xf>
    <xf numFmtId="0" fontId="0" fillId="23" borderId="1" xfId="0" applyFill="1" applyBorder="1" applyAlignment="1">
      <alignment horizontal="center" wrapText="1"/>
    </xf>
    <xf numFmtId="164" fontId="0" fillId="23" borderId="1" xfId="0" applyNumberFormat="1" applyFill="1" applyBorder="1" applyAlignment="1">
      <alignment horizontal="center"/>
    </xf>
    <xf numFmtId="164" fontId="7" fillId="21" borderId="1" xfId="0" applyNumberFormat="1" applyFont="1" applyFill="1" applyBorder="1" applyAlignment="1">
      <alignment horizontal="center" vertical="top" wrapText="1" readingOrder="1"/>
    </xf>
    <xf numFmtId="0" fontId="5" fillId="0" borderId="1" xfId="0" applyFont="1" applyBorder="1" applyAlignment="1"/>
    <xf numFmtId="164" fontId="0" fillId="6" borderId="0" xfId="0" applyNumberFormat="1" applyFill="1" applyAlignment="1">
      <alignment horizontal="center" readingOrder="1"/>
    </xf>
    <xf numFmtId="2" fontId="0" fillId="0" borderId="0" xfId="0" applyNumberFormat="1" applyAlignment="1">
      <alignment horizontal="center" readingOrder="1"/>
    </xf>
    <xf numFmtId="0" fontId="4" fillId="6" borderId="4" xfId="0" applyFont="1" applyFill="1" applyBorder="1" applyAlignment="1">
      <alignment horizontal="center" readingOrder="1"/>
    </xf>
    <xf numFmtId="0" fontId="1" fillId="24" borderId="2" xfId="0" applyFont="1" applyFill="1" applyBorder="1" applyAlignment="1" applyProtection="1">
      <alignment horizontal="center" vertical="center" wrapText="1" readingOrder="1"/>
      <protection locked="0"/>
    </xf>
    <xf numFmtId="164" fontId="0" fillId="6" borderId="1" xfId="0" applyNumberFormat="1" applyFill="1" applyBorder="1" applyAlignment="1">
      <alignment horizontal="center" readingOrder="1"/>
    </xf>
    <xf numFmtId="0" fontId="5" fillId="0" borderId="1" xfId="0" applyFont="1" applyBorder="1" applyAlignment="1">
      <alignment horizontal="center"/>
    </xf>
    <xf numFmtId="0" fontId="2" fillId="25" borderId="1" xfId="0" applyFont="1" applyFill="1" applyBorder="1" applyAlignment="1" applyProtection="1">
      <alignment horizontal="center" vertical="center" wrapText="1" readingOrder="1"/>
      <protection locked="0"/>
    </xf>
    <xf numFmtId="0" fontId="3" fillId="25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25" borderId="1" xfId="0" applyFont="1" applyFill="1" applyBorder="1" applyAlignment="1" applyProtection="1">
      <alignment horizontal="center" vertical="top" wrapText="1" readingOrder="1"/>
      <protection locked="0"/>
    </xf>
    <xf numFmtId="3" fontId="3" fillId="25" borderId="1" xfId="0" applyNumberFormat="1" applyFont="1" applyFill="1" applyBorder="1" applyAlignment="1" applyProtection="1">
      <alignment horizontal="center" vertical="top" wrapText="1" readingOrder="1"/>
      <protection locked="0"/>
    </xf>
    <xf numFmtId="164" fontId="3" fillId="25" borderId="1" xfId="0" applyNumberFormat="1" applyFont="1" applyFill="1" applyBorder="1" applyAlignment="1" applyProtection="1">
      <alignment horizontal="center" vertical="top" wrapText="1" readingOrder="1"/>
      <protection locked="0"/>
    </xf>
    <xf numFmtId="3" fontId="0" fillId="26" borderId="1" xfId="0" applyNumberFormat="1" applyFill="1" applyBorder="1" applyAlignment="1">
      <alignment horizontal="center" readingOrder="1"/>
    </xf>
    <xf numFmtId="164" fontId="0" fillId="26" borderId="1" xfId="0" applyNumberFormat="1" applyFill="1" applyBorder="1" applyAlignment="1">
      <alignment horizontal="center" readingOrder="1"/>
    </xf>
    <xf numFmtId="2" fontId="0" fillId="26" borderId="1" xfId="0" applyNumberFormat="1" applyFill="1" applyBorder="1" applyAlignment="1">
      <alignment horizontal="center" readingOrder="1"/>
    </xf>
    <xf numFmtId="0" fontId="0" fillId="26" borderId="0" xfId="0" applyFill="1" applyAlignment="1">
      <alignment horizontal="center" readingOrder="1"/>
    </xf>
    <xf numFmtId="10" fontId="5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 vertical="center" wrapText="1" readingOrder="1"/>
    </xf>
    <xf numFmtId="0" fontId="5" fillId="6" borderId="1" xfId="0" applyFont="1" applyFill="1" applyBorder="1" applyAlignment="1">
      <alignment horizontal="center" vertical="top" wrapText="1" readingOrder="1"/>
    </xf>
    <xf numFmtId="0" fontId="7" fillId="6" borderId="1" xfId="0" applyFont="1" applyFill="1" applyBorder="1" applyAlignment="1">
      <alignment horizontal="center" vertical="top" wrapText="1" readingOrder="1"/>
    </xf>
    <xf numFmtId="16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164" fontId="0" fillId="6" borderId="1" xfId="0" applyNumberForma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4" fillId="17" borderId="3" xfId="0" applyFont="1" applyFill="1" applyBorder="1" applyAlignment="1">
      <alignment horizontal="center" readingOrder="1"/>
    </xf>
    <xf numFmtId="0" fontId="4" fillId="17" borderId="4" xfId="0" applyFont="1" applyFill="1" applyBorder="1" applyAlignment="1">
      <alignment horizontal="center" readingOrder="1"/>
    </xf>
    <xf numFmtId="0" fontId="4" fillId="17" borderId="5" xfId="0" applyFont="1" applyFill="1" applyBorder="1" applyAlignment="1">
      <alignment horizontal="center" readingOrder="1"/>
    </xf>
    <xf numFmtId="0" fontId="4" fillId="8" borderId="3" xfId="0" applyFont="1" applyFill="1" applyBorder="1" applyAlignment="1">
      <alignment horizontal="center" readingOrder="1"/>
    </xf>
    <xf numFmtId="0" fontId="4" fillId="8" borderId="4" xfId="0" applyFont="1" applyFill="1" applyBorder="1" applyAlignment="1">
      <alignment horizontal="center" readingOrder="1"/>
    </xf>
    <xf numFmtId="0" fontId="4" fillId="8" borderId="5" xfId="0" applyFont="1" applyFill="1" applyBorder="1" applyAlignment="1">
      <alignment horizontal="center" readingOrder="1"/>
    </xf>
    <xf numFmtId="0" fontId="4" fillId="11" borderId="3" xfId="0" applyFont="1" applyFill="1" applyBorder="1" applyAlignment="1">
      <alignment horizontal="center" readingOrder="1"/>
    </xf>
    <xf numFmtId="0" fontId="4" fillId="11" borderId="4" xfId="0" applyFont="1" applyFill="1" applyBorder="1" applyAlignment="1">
      <alignment horizontal="center" readingOrder="1"/>
    </xf>
    <xf numFmtId="0" fontId="4" fillId="11" borderId="5" xfId="0" applyFont="1" applyFill="1" applyBorder="1" applyAlignment="1">
      <alignment horizontal="center" readingOrder="1"/>
    </xf>
    <xf numFmtId="0" fontId="4" fillId="13" borderId="3" xfId="0" applyFont="1" applyFill="1" applyBorder="1" applyAlignment="1">
      <alignment horizontal="center" readingOrder="1"/>
    </xf>
    <xf numFmtId="0" fontId="4" fillId="13" borderId="4" xfId="0" applyFont="1" applyFill="1" applyBorder="1" applyAlignment="1">
      <alignment horizontal="center" readingOrder="1"/>
    </xf>
    <xf numFmtId="0" fontId="4" fillId="13" borderId="5" xfId="0" applyFont="1" applyFill="1" applyBorder="1" applyAlignment="1">
      <alignment horizontal="center" readingOrder="1"/>
    </xf>
    <xf numFmtId="0" fontId="4" fillId="15" borderId="3" xfId="0" applyFont="1" applyFill="1" applyBorder="1" applyAlignment="1">
      <alignment horizontal="center" readingOrder="1"/>
    </xf>
    <xf numFmtId="0" fontId="4" fillId="15" borderId="4" xfId="0" applyFont="1" applyFill="1" applyBorder="1" applyAlignment="1">
      <alignment horizontal="center" readingOrder="1"/>
    </xf>
    <xf numFmtId="0" fontId="4" fillId="15" borderId="5" xfId="0" applyFont="1" applyFill="1" applyBorder="1" applyAlignment="1">
      <alignment horizontal="center" readingOrder="1"/>
    </xf>
    <xf numFmtId="0" fontId="4" fillId="9" borderId="3" xfId="0" applyFont="1" applyFill="1" applyBorder="1" applyAlignment="1">
      <alignment horizontal="center" readingOrder="1"/>
    </xf>
    <xf numFmtId="0" fontId="4" fillId="9" borderId="4" xfId="0" applyFont="1" applyFill="1" applyBorder="1" applyAlignment="1">
      <alignment horizontal="center" readingOrder="1"/>
    </xf>
    <xf numFmtId="0" fontId="4" fillId="9" borderId="5" xfId="0" applyFont="1" applyFill="1" applyBorder="1" applyAlignment="1">
      <alignment horizontal="center" readingOrder="1"/>
    </xf>
    <xf numFmtId="0" fontId="0" fillId="0" borderId="1" xfId="0" applyBorder="1" applyAlignment="1">
      <alignment horizontal="center" wrapText="1"/>
    </xf>
  </cellXfs>
  <cellStyles count="82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F5F5F5"/>
      <rgbColor rgb="00708090"/>
      <rgbColor rgb="00FFABAB"/>
      <rgbColor rgb="00CCCC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1DF41"/>
      <color rgb="FF21FF8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5"/>
  <sheetViews>
    <sheetView tabSelected="1" zoomScale="120" zoomScaleNormal="120" zoomScalePageLayoutView="130" workbookViewId="0">
      <pane xSplit="6" topLeftCell="G1" activePane="topRight" state="frozen"/>
      <selection pane="topRight" activeCell="A2" sqref="A2"/>
    </sheetView>
  </sheetViews>
  <sheetFormatPr defaultColWidth="8.85546875" defaultRowHeight="12.75"/>
  <cols>
    <col min="1" max="1" width="7.42578125" style="5" bestFit="1" customWidth="1"/>
    <col min="2" max="6" width="8.85546875" style="5" hidden="1" customWidth="1"/>
    <col min="7" max="9" width="11.42578125" style="7" customWidth="1"/>
    <col min="10" max="15" width="8.85546875" style="5" hidden="1" customWidth="1"/>
    <col min="16" max="18" width="11.42578125" style="7" customWidth="1"/>
    <col min="19" max="24" width="8.85546875" style="5" hidden="1" customWidth="1"/>
    <col min="25" max="27" width="11.42578125" style="7" customWidth="1"/>
    <col min="28" max="33" width="9.140625" style="5" hidden="1" customWidth="1"/>
    <col min="34" max="34" width="10.42578125" style="7" customWidth="1"/>
    <col min="35" max="36" width="11.42578125" style="7" customWidth="1"/>
    <col min="37" max="42" width="8.85546875" style="5" hidden="1" customWidth="1"/>
    <col min="43" max="43" width="11.42578125" style="5" customWidth="1"/>
    <col min="44" max="45" width="9.42578125" style="5" customWidth="1"/>
    <col min="46" max="46" width="9.42578125" style="5" hidden="1" customWidth="1"/>
    <col min="47" max="54" width="9.42578125" style="7" hidden="1" customWidth="1"/>
    <col min="55" max="55" width="11.7109375" style="5" customWidth="1"/>
    <col min="56" max="56" width="13.28515625" style="5" customWidth="1"/>
    <col min="57" max="57" width="12.28515625" style="5" customWidth="1"/>
    <col min="58" max="16384" width="8.85546875" style="5"/>
  </cols>
  <sheetData>
    <row r="1" spans="1:57" s="16" customFormat="1">
      <c r="G1" s="88">
        <v>2010</v>
      </c>
      <c r="H1" s="89"/>
      <c r="I1" s="90"/>
      <c r="P1" s="91">
        <v>2011</v>
      </c>
      <c r="Q1" s="92"/>
      <c r="R1" s="93"/>
      <c r="Y1" s="94">
        <v>2012</v>
      </c>
      <c r="Z1" s="95"/>
      <c r="AA1" s="96"/>
      <c r="AH1" s="97">
        <v>2013</v>
      </c>
      <c r="AI1" s="98"/>
      <c r="AJ1" s="99"/>
      <c r="AQ1" s="82">
        <v>2014</v>
      </c>
      <c r="AR1" s="83"/>
      <c r="AS1" s="84"/>
      <c r="AT1" s="57"/>
      <c r="AU1" s="57"/>
      <c r="AV1" s="57"/>
      <c r="AW1" s="57"/>
      <c r="AX1" s="57"/>
      <c r="AY1" s="57"/>
      <c r="AZ1" s="57">
        <v>2015</v>
      </c>
      <c r="BA1" s="57"/>
      <c r="BB1" s="57"/>
      <c r="BC1" s="85" t="s">
        <v>240</v>
      </c>
      <c r="BD1" s="86"/>
      <c r="BE1" s="87"/>
    </row>
    <row r="2" spans="1:57" s="8" customFormat="1" ht="93.75" customHeight="1">
      <c r="A2" s="13"/>
      <c r="B2" s="14" t="s">
        <v>17</v>
      </c>
      <c r="C2" s="14" t="s">
        <v>18</v>
      </c>
      <c r="D2" s="14" t="s">
        <v>32</v>
      </c>
      <c r="E2" s="14" t="s">
        <v>43</v>
      </c>
      <c r="F2" s="14" t="s">
        <v>54</v>
      </c>
      <c r="G2" s="20" t="s">
        <v>234</v>
      </c>
      <c r="H2" s="20" t="s">
        <v>236</v>
      </c>
      <c r="I2" s="20" t="s">
        <v>235</v>
      </c>
      <c r="J2" s="13" t="s">
        <v>0</v>
      </c>
      <c r="K2" s="14" t="s">
        <v>17</v>
      </c>
      <c r="L2" s="14" t="s">
        <v>18</v>
      </c>
      <c r="M2" s="14" t="s">
        <v>32</v>
      </c>
      <c r="N2" s="14" t="s">
        <v>43</v>
      </c>
      <c r="O2" s="14" t="s">
        <v>54</v>
      </c>
      <c r="P2" s="23" t="s">
        <v>234</v>
      </c>
      <c r="Q2" s="23" t="s">
        <v>236</v>
      </c>
      <c r="R2" s="23" t="s">
        <v>235</v>
      </c>
      <c r="S2" s="13" t="s">
        <v>1</v>
      </c>
      <c r="T2" s="14" t="s">
        <v>17</v>
      </c>
      <c r="U2" s="14" t="s">
        <v>18</v>
      </c>
      <c r="V2" s="14" t="s">
        <v>32</v>
      </c>
      <c r="W2" s="14" t="s">
        <v>43</v>
      </c>
      <c r="X2" s="14" t="s">
        <v>54</v>
      </c>
      <c r="Y2" s="26" t="s">
        <v>234</v>
      </c>
      <c r="Z2" s="26" t="s">
        <v>236</v>
      </c>
      <c r="AA2" s="26" t="s">
        <v>235</v>
      </c>
      <c r="AB2" s="13" t="s">
        <v>2</v>
      </c>
      <c r="AC2" s="14" t="s">
        <v>17</v>
      </c>
      <c r="AD2" s="14" t="s">
        <v>18</v>
      </c>
      <c r="AE2" s="14" t="s">
        <v>32</v>
      </c>
      <c r="AF2" s="14" t="s">
        <v>43</v>
      </c>
      <c r="AG2" s="14" t="s">
        <v>54</v>
      </c>
      <c r="AH2" s="17" t="s">
        <v>234</v>
      </c>
      <c r="AI2" s="17" t="s">
        <v>236</v>
      </c>
      <c r="AJ2" s="17" t="s">
        <v>235</v>
      </c>
      <c r="AK2" s="13" t="s">
        <v>3</v>
      </c>
      <c r="AL2" s="14" t="s">
        <v>17</v>
      </c>
      <c r="AM2" s="14" t="s">
        <v>18</v>
      </c>
      <c r="AN2" s="14" t="s">
        <v>32</v>
      </c>
      <c r="AO2" s="14" t="s">
        <v>43</v>
      </c>
      <c r="AP2" s="14" t="s">
        <v>54</v>
      </c>
      <c r="AQ2" s="30" t="s">
        <v>234</v>
      </c>
      <c r="AR2" s="30" t="s">
        <v>236</v>
      </c>
      <c r="AS2" s="30" t="s">
        <v>235</v>
      </c>
      <c r="AT2" s="58">
        <v>2015</v>
      </c>
      <c r="AU2" s="14" t="s">
        <v>17</v>
      </c>
      <c r="AV2" s="14" t="s">
        <v>18</v>
      </c>
      <c r="AW2" s="14" t="s">
        <v>32</v>
      </c>
      <c r="AX2" s="14" t="s">
        <v>43</v>
      </c>
      <c r="AY2" s="14" t="s">
        <v>54</v>
      </c>
      <c r="AZ2" s="58" t="s">
        <v>234</v>
      </c>
      <c r="BA2" s="58" t="s">
        <v>236</v>
      </c>
      <c r="BB2" s="58" t="s">
        <v>235</v>
      </c>
      <c r="BC2" s="15" t="s">
        <v>237</v>
      </c>
      <c r="BD2" s="15" t="s">
        <v>238</v>
      </c>
      <c r="BE2" s="15" t="s">
        <v>239</v>
      </c>
    </row>
    <row r="3" spans="1:57" ht="25.5">
      <c r="A3" s="1" t="s">
        <v>4</v>
      </c>
      <c r="B3" s="11">
        <v>249945</v>
      </c>
      <c r="C3" s="2" t="s">
        <v>19</v>
      </c>
      <c r="D3" s="2" t="s">
        <v>33</v>
      </c>
      <c r="E3" s="2" t="s">
        <v>44</v>
      </c>
      <c r="F3" s="4" t="s">
        <v>55</v>
      </c>
      <c r="G3" s="21">
        <f t="shared" ref="G3:G15" si="0">(B3/F3)*100</f>
        <v>14201420.454545455</v>
      </c>
      <c r="H3" s="22">
        <f t="shared" ref="H3:H15" si="1">(D3/G3)*100000</f>
        <v>4.4009682130068617</v>
      </c>
      <c r="I3" s="22">
        <f t="shared" ref="I3:I15" si="2">(E3/G3)*100000</f>
        <v>2.7391626157754705</v>
      </c>
      <c r="J3" s="1" t="s">
        <v>4</v>
      </c>
      <c r="K3" s="9" t="s">
        <v>68</v>
      </c>
      <c r="L3" s="2" t="s">
        <v>81</v>
      </c>
      <c r="M3" s="2" t="s">
        <v>91</v>
      </c>
      <c r="N3" s="2" t="s">
        <v>97</v>
      </c>
      <c r="O3" s="4" t="s">
        <v>104</v>
      </c>
      <c r="P3" s="24">
        <f>(K3/O3)*100</f>
        <v>14506453.488372095</v>
      </c>
      <c r="Q3" s="25">
        <f>(M3/P3)*100000</f>
        <v>3.8465638789472205</v>
      </c>
      <c r="R3" s="25">
        <f>(N3/P3)*100000</f>
        <v>2.4885475991038466</v>
      </c>
      <c r="S3" s="1" t="s">
        <v>4</v>
      </c>
      <c r="T3" s="2" t="s">
        <v>117</v>
      </c>
      <c r="U3" s="2" t="s">
        <v>130</v>
      </c>
      <c r="V3" s="2" t="s">
        <v>136</v>
      </c>
      <c r="W3" s="2" t="s">
        <v>141</v>
      </c>
      <c r="X3" s="4" t="s">
        <v>145</v>
      </c>
      <c r="Y3" s="27">
        <f t="shared" ref="Y3:Y15" si="3">(T3/X3)*100</f>
        <v>14870606.060606061</v>
      </c>
      <c r="Z3" s="28">
        <f t="shared" ref="Z3:Z15" si="4">(V3/Y3)*100000</f>
        <v>3.9877325616938033</v>
      </c>
      <c r="AA3" s="28">
        <f t="shared" ref="AA3:AA15" si="5">(W3/Y3)*100000</f>
        <v>2.5822753856499499</v>
      </c>
      <c r="AB3" s="1" t="s">
        <v>4</v>
      </c>
      <c r="AC3" s="2" t="s">
        <v>156</v>
      </c>
      <c r="AD3" s="2" t="s">
        <v>169</v>
      </c>
      <c r="AE3" s="2" t="s">
        <v>177</v>
      </c>
      <c r="AF3" s="2" t="s">
        <v>183</v>
      </c>
      <c r="AG3" s="4" t="s">
        <v>188</v>
      </c>
      <c r="AH3" s="18">
        <f t="shared" ref="AH3:AH15" si="6">(AC3/AG3)*100</f>
        <v>15120812.5</v>
      </c>
      <c r="AI3" s="19">
        <f t="shared" ref="AI3:AI15" si="7">(AE3/AH3)*100000</f>
        <v>3.6373706770056176</v>
      </c>
      <c r="AJ3" s="19">
        <f t="shared" ref="AJ3:AJ15" si="8">(AF3/AH3)*100000</f>
        <v>2.3279172332835949</v>
      </c>
      <c r="AK3" s="1" t="s">
        <v>4</v>
      </c>
      <c r="AL3" s="2" t="s">
        <v>200</v>
      </c>
      <c r="AM3" s="2" t="s">
        <v>81</v>
      </c>
      <c r="AN3" s="2" t="s">
        <v>91</v>
      </c>
      <c r="AO3" s="2" t="s">
        <v>97</v>
      </c>
      <c r="AP3" s="4" t="s">
        <v>225</v>
      </c>
      <c r="AQ3" s="32">
        <f t="shared" ref="AQ3:AQ15" si="9">(AL3/AP3)*100</f>
        <v>15361730.769230768</v>
      </c>
      <c r="AR3" s="31">
        <f t="shared" ref="AR3:AR15" si="10">(AN3/AQ3)*100000</f>
        <v>3.6324031997596427</v>
      </c>
      <c r="AS3" s="31">
        <f t="shared" ref="AS3:AS15" si="11">(AO3/AQ3)*100000</f>
        <v>2.3499956184824931</v>
      </c>
      <c r="AT3" s="1" t="s">
        <v>4</v>
      </c>
      <c r="AU3" s="59"/>
      <c r="AV3" s="59"/>
      <c r="AW3" s="59"/>
      <c r="AX3" s="59"/>
      <c r="AY3" s="59"/>
      <c r="AZ3" s="59"/>
      <c r="BA3" s="59"/>
      <c r="BB3" s="59"/>
      <c r="BC3" s="29">
        <f>(G3+P3+Y3+AH3+AQ3)/5</f>
        <v>14812204.654550875</v>
      </c>
      <c r="BD3" s="6">
        <f>(H3+Q3+Z3+AI3+AR3)/5</f>
        <v>3.9010077060826291</v>
      </c>
      <c r="BE3" s="6">
        <f>(I3+R3+AA3+AJ3+AS3)/5</f>
        <v>2.4975796904590708</v>
      </c>
    </row>
    <row r="4" spans="1:57">
      <c r="A4" s="1" t="s">
        <v>12</v>
      </c>
      <c r="B4" s="11">
        <v>60179</v>
      </c>
      <c r="C4" s="4" t="s">
        <v>27</v>
      </c>
      <c r="D4" s="2" t="s">
        <v>40</v>
      </c>
      <c r="E4" s="2" t="s">
        <v>51</v>
      </c>
      <c r="F4" s="4" t="s">
        <v>63</v>
      </c>
      <c r="G4" s="21">
        <f t="shared" si="0"/>
        <v>5232956.5217391308</v>
      </c>
      <c r="H4" s="22">
        <f t="shared" si="1"/>
        <v>5.7520065139001968</v>
      </c>
      <c r="I4" s="22">
        <f t="shared" si="2"/>
        <v>1.6052111201581947</v>
      </c>
      <c r="J4" s="1" t="s">
        <v>12</v>
      </c>
      <c r="K4" s="9" t="s">
        <v>76</v>
      </c>
      <c r="L4" s="4" t="s">
        <v>88</v>
      </c>
      <c r="M4" s="2" t="s">
        <v>95</v>
      </c>
      <c r="N4" s="2" t="s">
        <v>102</v>
      </c>
      <c r="O4" s="4" t="s">
        <v>112</v>
      </c>
      <c r="P4" s="24">
        <f t="shared" ref="P4:P15" si="12">(K4/O4)*100</f>
        <v>5397333.333333333</v>
      </c>
      <c r="Q4" s="25">
        <f t="shared" ref="Q4:Q15" si="13">(M4/P4)*100000</f>
        <v>4.2243083003952568</v>
      </c>
      <c r="R4" s="25">
        <f t="shared" ref="R4:R15" si="14">(N4/P4)*100000</f>
        <v>1.4451581027667983</v>
      </c>
      <c r="S4" s="1" t="s">
        <v>12</v>
      </c>
      <c r="T4" s="2" t="s">
        <v>125</v>
      </c>
      <c r="U4" s="4" t="s">
        <v>88</v>
      </c>
      <c r="V4" s="2" t="s">
        <v>140</v>
      </c>
      <c r="W4" s="4" t="s">
        <v>51</v>
      </c>
      <c r="X4" s="2" t="s">
        <v>152</v>
      </c>
      <c r="Y4" s="27">
        <f t="shared" si="3"/>
        <v>5497524.7524752477</v>
      </c>
      <c r="Z4" s="28">
        <f t="shared" si="4"/>
        <v>4.038180999549752</v>
      </c>
      <c r="AA4" s="28">
        <f t="shared" si="5"/>
        <v>1.5279603782080144</v>
      </c>
      <c r="AB4" s="1" t="s">
        <v>12</v>
      </c>
      <c r="AC4" s="2" t="s">
        <v>164</v>
      </c>
      <c r="AD4" s="4" t="s">
        <v>174</v>
      </c>
      <c r="AE4" s="2" t="s">
        <v>181</v>
      </c>
      <c r="AF4" s="4" t="s">
        <v>187</v>
      </c>
      <c r="AG4" s="2" t="s">
        <v>195</v>
      </c>
      <c r="AH4" s="18">
        <f t="shared" si="6"/>
        <v>5729473.6842105268</v>
      </c>
      <c r="AI4" s="19">
        <f t="shared" si="7"/>
        <v>3.1591034356053642</v>
      </c>
      <c r="AJ4" s="19">
        <f t="shared" si="8"/>
        <v>1.4835568620246187</v>
      </c>
      <c r="AK4" s="1" t="s">
        <v>12</v>
      </c>
      <c r="AL4" s="2" t="s">
        <v>208</v>
      </c>
      <c r="AM4" s="4" t="s">
        <v>215</v>
      </c>
      <c r="AN4" s="2" t="s">
        <v>220</v>
      </c>
      <c r="AO4" s="4" t="s">
        <v>223</v>
      </c>
      <c r="AP4" s="2" t="s">
        <v>230</v>
      </c>
      <c r="AQ4" s="32">
        <f t="shared" si="9"/>
        <v>5835652.173913043</v>
      </c>
      <c r="AR4" s="31">
        <f t="shared" si="10"/>
        <v>3.581433467441514</v>
      </c>
      <c r="AS4" s="31">
        <f t="shared" si="11"/>
        <v>1.370883623901058</v>
      </c>
      <c r="AT4" s="1" t="s">
        <v>12</v>
      </c>
      <c r="AU4" s="59"/>
      <c r="AV4" s="59"/>
      <c r="AW4" s="59"/>
      <c r="AX4" s="59"/>
      <c r="AY4" s="59"/>
      <c r="AZ4" s="59"/>
      <c r="BA4" s="59"/>
      <c r="BB4" s="59"/>
      <c r="BC4" s="29">
        <f>(G4+P4+Y4+AH4+AQ4)/5</f>
        <v>5538588.0931342561</v>
      </c>
      <c r="BD4" s="6">
        <f t="shared" ref="BD4:BD15" si="15">(H4+Q4+Z4+AI4+AR4)/5</f>
        <v>4.1510065433784167</v>
      </c>
      <c r="BE4" s="6">
        <f t="shared" ref="BE4:BE15" si="16">(I4+R4+AA4+AJ4+AS4)/5</f>
        <v>1.4865540174117369</v>
      </c>
    </row>
    <row r="5" spans="1:57">
      <c r="A5" s="1" t="s">
        <v>14</v>
      </c>
      <c r="B5" s="11">
        <v>71196</v>
      </c>
      <c r="C5" s="2" t="s">
        <v>29</v>
      </c>
      <c r="D5" s="2" t="s">
        <v>41</v>
      </c>
      <c r="E5" s="2" t="s">
        <v>52</v>
      </c>
      <c r="F5" s="2" t="s">
        <v>65</v>
      </c>
      <c r="G5" s="21">
        <f t="shared" si="0"/>
        <v>3614010.1522842641</v>
      </c>
      <c r="H5" s="22">
        <f t="shared" si="1"/>
        <v>3.2927411652340015</v>
      </c>
      <c r="I5" s="22">
        <f t="shared" si="2"/>
        <v>2.6009888195966062</v>
      </c>
      <c r="J5" s="1" t="s">
        <v>14</v>
      </c>
      <c r="K5" s="9" t="s">
        <v>78</v>
      </c>
      <c r="L5" s="2" t="s">
        <v>89</v>
      </c>
      <c r="M5" s="2" t="s">
        <v>20</v>
      </c>
      <c r="N5" s="2" t="s">
        <v>103</v>
      </c>
      <c r="O5" s="2" t="s">
        <v>114</v>
      </c>
      <c r="P5" s="24">
        <f t="shared" si="12"/>
        <v>3654352.3316062181</v>
      </c>
      <c r="Q5" s="25">
        <f t="shared" si="13"/>
        <v>3.7215897006904952</v>
      </c>
      <c r="R5" s="25">
        <f t="shared" si="14"/>
        <v>1.8607948503452476</v>
      </c>
      <c r="S5" s="1" t="s">
        <v>14</v>
      </c>
      <c r="T5" s="2" t="s">
        <v>127</v>
      </c>
      <c r="U5" s="2" t="s">
        <v>134</v>
      </c>
      <c r="V5" s="2" t="s">
        <v>20</v>
      </c>
      <c r="W5" s="2" t="s">
        <v>35</v>
      </c>
      <c r="X5" s="2" t="s">
        <v>153</v>
      </c>
      <c r="Y5" s="27">
        <f t="shared" si="3"/>
        <v>3695945.945945946</v>
      </c>
      <c r="Z5" s="28">
        <f t="shared" si="4"/>
        <v>3.6797074954296161</v>
      </c>
      <c r="AA5" s="28">
        <f t="shared" si="5"/>
        <v>2.0292504570383914</v>
      </c>
      <c r="AB5" s="1" t="s">
        <v>14</v>
      </c>
      <c r="AC5" s="2" t="s">
        <v>166</v>
      </c>
      <c r="AD5" s="2" t="s">
        <v>175</v>
      </c>
      <c r="AE5" s="2" t="s">
        <v>182</v>
      </c>
      <c r="AF5" s="2" t="s">
        <v>142</v>
      </c>
      <c r="AG5" s="2" t="s">
        <v>197</v>
      </c>
      <c r="AH5" s="18">
        <f t="shared" si="6"/>
        <v>3719065.9340659338</v>
      </c>
      <c r="AI5" s="19">
        <f t="shared" si="7"/>
        <v>3.2535051043775027</v>
      </c>
      <c r="AJ5" s="19">
        <f t="shared" si="8"/>
        <v>1.6939737320312616</v>
      </c>
      <c r="AK5" s="1" t="s">
        <v>14</v>
      </c>
      <c r="AL5" s="2" t="s">
        <v>210</v>
      </c>
      <c r="AM5" s="2" t="s">
        <v>216</v>
      </c>
      <c r="AN5" s="2" t="s">
        <v>221</v>
      </c>
      <c r="AO5" s="2" t="s">
        <v>224</v>
      </c>
      <c r="AP5" s="2" t="s">
        <v>231</v>
      </c>
      <c r="AQ5" s="32">
        <f t="shared" si="9"/>
        <v>3706166.6666666665</v>
      </c>
      <c r="AR5" s="31">
        <f t="shared" si="10"/>
        <v>2.8870800917389938</v>
      </c>
      <c r="AS5" s="31">
        <f t="shared" si="11"/>
        <v>1.5379772451319875</v>
      </c>
      <c r="AT5" s="1" t="s">
        <v>14</v>
      </c>
      <c r="AU5" s="59"/>
      <c r="AV5" s="59"/>
      <c r="AW5" s="59"/>
      <c r="AX5" s="59"/>
      <c r="AY5" s="59"/>
      <c r="AZ5" s="59"/>
      <c r="BA5" s="59"/>
      <c r="BB5" s="59"/>
      <c r="BC5" s="29">
        <f>(G5+P5+Y5+AH5+AQ5)/5</f>
        <v>3677908.2061138055</v>
      </c>
      <c r="BD5" s="6">
        <f t="shared" si="15"/>
        <v>3.3669247114941223</v>
      </c>
      <c r="BE5" s="6">
        <f t="shared" si="16"/>
        <v>1.9445970208286987</v>
      </c>
    </row>
    <row r="6" spans="1:57">
      <c r="A6" s="1" t="s">
        <v>6</v>
      </c>
      <c r="B6" s="11">
        <v>48462</v>
      </c>
      <c r="C6" s="2" t="s">
        <v>21</v>
      </c>
      <c r="D6" s="2" t="s">
        <v>35</v>
      </c>
      <c r="E6" s="2" t="s">
        <v>46</v>
      </c>
      <c r="F6" s="2" t="s">
        <v>57</v>
      </c>
      <c r="G6" s="21">
        <f t="shared" si="0"/>
        <v>2134889.86784141</v>
      </c>
      <c r="H6" s="22">
        <f t="shared" si="1"/>
        <v>3.5130617803639961</v>
      </c>
      <c r="I6" s="22">
        <f t="shared" si="2"/>
        <v>3.2320168379348764</v>
      </c>
      <c r="J6" s="1" t="s">
        <v>6</v>
      </c>
      <c r="K6" s="9" t="s">
        <v>70</v>
      </c>
      <c r="L6" s="2" t="s">
        <v>83</v>
      </c>
      <c r="M6" s="2" t="s">
        <v>93</v>
      </c>
      <c r="N6" s="2" t="s">
        <v>99</v>
      </c>
      <c r="O6" s="2" t="s">
        <v>106</v>
      </c>
      <c r="P6" s="24">
        <f t="shared" si="12"/>
        <v>2153648.0686695278</v>
      </c>
      <c r="Q6" s="25">
        <f t="shared" si="13"/>
        <v>3.3431646074133123</v>
      </c>
      <c r="R6" s="25">
        <f t="shared" si="14"/>
        <v>3.3895974491829413</v>
      </c>
      <c r="S6" s="1" t="s">
        <v>6</v>
      </c>
      <c r="T6" s="2" t="s">
        <v>119</v>
      </c>
      <c r="U6" s="2" t="s">
        <v>131</v>
      </c>
      <c r="V6" s="2" t="s">
        <v>138</v>
      </c>
      <c r="W6" s="2" t="s">
        <v>142</v>
      </c>
      <c r="X6" s="2" t="s">
        <v>147</v>
      </c>
      <c r="Y6" s="27">
        <f t="shared" si="3"/>
        <v>2177905.982905983</v>
      </c>
      <c r="Z6" s="28">
        <f t="shared" si="4"/>
        <v>3.9946627945764575</v>
      </c>
      <c r="AA6" s="28">
        <f t="shared" si="5"/>
        <v>2.892686851245021</v>
      </c>
      <c r="AB6" s="1" t="s">
        <v>6</v>
      </c>
      <c r="AC6" s="2" t="s">
        <v>158</v>
      </c>
      <c r="AD6" s="2" t="s">
        <v>171</v>
      </c>
      <c r="AE6" s="2" t="s">
        <v>179</v>
      </c>
      <c r="AF6" s="2" t="s">
        <v>185</v>
      </c>
      <c r="AG6" s="2" t="s">
        <v>190</v>
      </c>
      <c r="AH6" s="18">
        <f t="shared" si="6"/>
        <v>2183000</v>
      </c>
      <c r="AI6" s="19">
        <f t="shared" si="7"/>
        <v>3.069170865781035</v>
      </c>
      <c r="AJ6" s="19">
        <f t="shared" si="8"/>
        <v>2.7943197434722857</v>
      </c>
      <c r="AK6" s="1" t="s">
        <v>6</v>
      </c>
      <c r="AL6" s="2" t="s">
        <v>202</v>
      </c>
      <c r="AM6" s="2" t="s">
        <v>214</v>
      </c>
      <c r="AN6" s="2" t="s">
        <v>219</v>
      </c>
      <c r="AO6" s="2" t="s">
        <v>35</v>
      </c>
      <c r="AP6" s="3">
        <v>2.27</v>
      </c>
      <c r="AQ6" s="31">
        <f t="shared" si="9"/>
        <v>2205374.4493392073</v>
      </c>
      <c r="AR6" s="31">
        <f t="shared" si="10"/>
        <v>4.4436898246174739</v>
      </c>
      <c r="AS6" s="31">
        <f t="shared" si="11"/>
        <v>3.4007830290439851</v>
      </c>
      <c r="AT6" s="1" t="s">
        <v>6</v>
      </c>
      <c r="AU6" s="59"/>
      <c r="AV6" s="59"/>
      <c r="AW6" s="59"/>
      <c r="AX6" s="59"/>
      <c r="AY6" s="59"/>
      <c r="AZ6" s="59"/>
      <c r="BA6" s="59"/>
      <c r="BB6" s="59"/>
      <c r="BC6" s="29">
        <f>(G6+P6+Y6+AH6+AQ6)/5</f>
        <v>2170963.6737512252</v>
      </c>
      <c r="BD6" s="6">
        <f t="shared" si="15"/>
        <v>3.6727499745504546</v>
      </c>
      <c r="BE6" s="6">
        <f t="shared" si="16"/>
        <v>3.1418807821758223</v>
      </c>
    </row>
    <row r="7" spans="1:57">
      <c r="A7" s="1" t="s">
        <v>5</v>
      </c>
      <c r="B7" s="11">
        <v>25045</v>
      </c>
      <c r="C7" s="2" t="s">
        <v>20</v>
      </c>
      <c r="D7" s="2" t="s">
        <v>34</v>
      </c>
      <c r="E7" s="2" t="s">
        <v>45</v>
      </c>
      <c r="F7" s="2" t="s">
        <v>56</v>
      </c>
      <c r="G7" s="21">
        <f t="shared" si="0"/>
        <v>1763732.3943661973</v>
      </c>
      <c r="H7" s="22">
        <f t="shared" si="1"/>
        <v>3.5152725094829305</v>
      </c>
      <c r="I7" s="22">
        <f t="shared" si="2"/>
        <v>4.1956478338989811</v>
      </c>
      <c r="J7" s="1" t="s">
        <v>5</v>
      </c>
      <c r="K7" s="9" t="s">
        <v>69</v>
      </c>
      <c r="L7" s="2" t="s">
        <v>82</v>
      </c>
      <c r="M7" s="2" t="s">
        <v>92</v>
      </c>
      <c r="N7" s="2" t="s">
        <v>98</v>
      </c>
      <c r="O7" s="2" t="s">
        <v>105</v>
      </c>
      <c r="P7" s="24">
        <f t="shared" si="12"/>
        <v>1846107.3825503357</v>
      </c>
      <c r="Q7" s="25">
        <f t="shared" si="13"/>
        <v>2.8167375577125822</v>
      </c>
      <c r="R7" s="25">
        <f t="shared" si="14"/>
        <v>3.8459301268767949</v>
      </c>
      <c r="S7" s="1" t="s">
        <v>5</v>
      </c>
      <c r="T7" s="2" t="s">
        <v>118</v>
      </c>
      <c r="U7" s="2" t="s">
        <v>83</v>
      </c>
      <c r="V7" s="2" t="s">
        <v>137</v>
      </c>
      <c r="W7" s="2" t="s">
        <v>138</v>
      </c>
      <c r="X7" s="2" t="s">
        <v>146</v>
      </c>
      <c r="Y7" s="27">
        <f t="shared" si="3"/>
        <v>1996043.1654676259</v>
      </c>
      <c r="Z7" s="28">
        <f t="shared" si="4"/>
        <v>2.9057487835646061</v>
      </c>
      <c r="AA7" s="28">
        <f t="shared" si="5"/>
        <v>4.3586231753469091</v>
      </c>
      <c r="AB7" s="1" t="s">
        <v>5</v>
      </c>
      <c r="AC7" s="2" t="s">
        <v>157</v>
      </c>
      <c r="AD7" s="2" t="s">
        <v>170</v>
      </c>
      <c r="AE7" s="2" t="s">
        <v>178</v>
      </c>
      <c r="AF7" s="2" t="s">
        <v>184</v>
      </c>
      <c r="AG7" s="2" t="s">
        <v>189</v>
      </c>
      <c r="AH7" s="18">
        <f t="shared" si="6"/>
        <v>2099402.9850746267</v>
      </c>
      <c r="AI7" s="19">
        <f t="shared" si="7"/>
        <v>4.7156263330015644</v>
      </c>
      <c r="AJ7" s="19">
        <f t="shared" si="8"/>
        <v>4.2393004407791839</v>
      </c>
      <c r="AK7" s="1" t="s">
        <v>5</v>
      </c>
      <c r="AL7" s="2" t="s">
        <v>201</v>
      </c>
      <c r="AM7" s="2" t="s">
        <v>213</v>
      </c>
      <c r="AN7" s="2" t="s">
        <v>218</v>
      </c>
      <c r="AO7" s="2" t="s">
        <v>222</v>
      </c>
      <c r="AP7" s="2" t="s">
        <v>226</v>
      </c>
      <c r="AQ7" s="32">
        <f t="shared" si="9"/>
        <v>2177709.9236641219</v>
      </c>
      <c r="AR7" s="31">
        <f t="shared" si="10"/>
        <v>3.7195036455412227</v>
      </c>
      <c r="AS7" s="31">
        <f t="shared" si="11"/>
        <v>4.0409422321929336</v>
      </c>
      <c r="AT7" s="1" t="s">
        <v>5</v>
      </c>
      <c r="AU7" s="59"/>
      <c r="AV7" s="59"/>
      <c r="AW7" s="59"/>
      <c r="AX7" s="59"/>
      <c r="AY7" s="59"/>
      <c r="AZ7" s="59"/>
      <c r="BA7" s="59"/>
      <c r="BB7" s="59"/>
      <c r="BC7" s="29">
        <f t="shared" ref="BC7:BC15" si="17">(G7+P7+Y7+AH7+AQ7)/5</f>
        <v>1976599.1702245816</v>
      </c>
      <c r="BD7" s="6">
        <f t="shared" si="15"/>
        <v>3.5345777658605813</v>
      </c>
      <c r="BE7" s="6">
        <f t="shared" si="16"/>
        <v>4.1360887618189608</v>
      </c>
    </row>
    <row r="8" spans="1:57">
      <c r="A8" s="1" t="s">
        <v>7</v>
      </c>
      <c r="B8" s="11">
        <v>15093</v>
      </c>
      <c r="C8" s="2" t="s">
        <v>22</v>
      </c>
      <c r="D8" s="2" t="s">
        <v>36</v>
      </c>
      <c r="E8" s="2" t="s">
        <v>47</v>
      </c>
      <c r="F8" s="4" t="s">
        <v>58</v>
      </c>
      <c r="G8" s="21">
        <f t="shared" si="0"/>
        <v>447863.50148367957</v>
      </c>
      <c r="H8" s="22">
        <f t="shared" si="1"/>
        <v>3.1259524282780093</v>
      </c>
      <c r="I8" s="22">
        <f t="shared" si="2"/>
        <v>0.44656463261114421</v>
      </c>
      <c r="J8" s="1" t="s">
        <v>7</v>
      </c>
      <c r="K8" s="9" t="s">
        <v>71</v>
      </c>
      <c r="L8" s="2" t="s">
        <v>84</v>
      </c>
      <c r="M8" s="2" t="s">
        <v>38</v>
      </c>
      <c r="N8" s="2" t="s">
        <v>48</v>
      </c>
      <c r="O8" s="4" t="s">
        <v>107</v>
      </c>
      <c r="P8" s="24">
        <f t="shared" si="12"/>
        <v>464648.31804281345</v>
      </c>
      <c r="Q8" s="25">
        <f t="shared" si="13"/>
        <v>2.7978149269448469</v>
      </c>
      <c r="R8" s="25">
        <f t="shared" si="14"/>
        <v>1.9369487955772013</v>
      </c>
      <c r="S8" s="1" t="s">
        <v>7</v>
      </c>
      <c r="T8" s="2" t="s">
        <v>120</v>
      </c>
      <c r="U8" s="2" t="s">
        <v>132</v>
      </c>
      <c r="V8" s="2" t="s">
        <v>139</v>
      </c>
      <c r="W8" s="2" t="s">
        <v>143</v>
      </c>
      <c r="X8" s="4" t="s">
        <v>148</v>
      </c>
      <c r="Y8" s="27">
        <f t="shared" si="3"/>
        <v>457747.74774774781</v>
      </c>
      <c r="Z8" s="28">
        <f t="shared" si="4"/>
        <v>6.3353670537295805</v>
      </c>
      <c r="AA8" s="28">
        <f t="shared" si="5"/>
        <v>1.5292265302105881</v>
      </c>
      <c r="AB8" s="1" t="s">
        <v>7</v>
      </c>
      <c r="AC8" s="2" t="s">
        <v>159</v>
      </c>
      <c r="AD8" s="2" t="s">
        <v>172</v>
      </c>
      <c r="AE8" s="2" t="s">
        <v>42</v>
      </c>
      <c r="AF8" s="2" t="s">
        <v>143</v>
      </c>
      <c r="AG8" s="4" t="s">
        <v>191</v>
      </c>
      <c r="AH8" s="18">
        <f t="shared" si="6"/>
        <v>481538.4615384615</v>
      </c>
      <c r="AI8" s="19">
        <f t="shared" si="7"/>
        <v>3.530351437699681</v>
      </c>
      <c r="AJ8" s="19">
        <f t="shared" si="8"/>
        <v>1.4536741214057509</v>
      </c>
      <c r="AK8" s="1" t="s">
        <v>7</v>
      </c>
      <c r="AL8" s="2" t="s">
        <v>203</v>
      </c>
      <c r="AM8" s="2" t="s">
        <v>96</v>
      </c>
      <c r="AN8" s="2" t="s">
        <v>38</v>
      </c>
      <c r="AO8" s="2" t="s">
        <v>47</v>
      </c>
      <c r="AP8" s="4" t="s">
        <v>227</v>
      </c>
      <c r="AQ8" s="32">
        <f t="shared" si="9"/>
        <v>477192.42902208207</v>
      </c>
      <c r="AR8" s="31">
        <f t="shared" si="10"/>
        <v>2.7242678654062269</v>
      </c>
      <c r="AS8" s="31">
        <f t="shared" si="11"/>
        <v>0.41911813313941954</v>
      </c>
      <c r="AT8" s="1" t="s">
        <v>7</v>
      </c>
      <c r="AU8" s="59"/>
      <c r="AV8" s="59"/>
      <c r="AW8" s="59"/>
      <c r="AX8" s="59"/>
      <c r="AY8" s="59"/>
      <c r="AZ8" s="59"/>
      <c r="BA8" s="59"/>
      <c r="BB8" s="59"/>
      <c r="BC8" s="29">
        <f t="shared" si="17"/>
        <v>465798.09156695689</v>
      </c>
      <c r="BD8" s="6">
        <f t="shared" si="15"/>
        <v>3.702750742411669</v>
      </c>
      <c r="BE8" s="6">
        <f t="shared" si="16"/>
        <v>1.1571064425888209</v>
      </c>
    </row>
    <row r="9" spans="1:57" s="69" customFormat="1">
      <c r="A9" s="61" t="s">
        <v>15</v>
      </c>
      <c r="B9" s="62">
        <v>12344</v>
      </c>
      <c r="C9" s="63" t="s">
        <v>30</v>
      </c>
      <c r="D9" s="63" t="s">
        <v>42</v>
      </c>
      <c r="E9" s="63" t="s">
        <v>53</v>
      </c>
      <c r="F9" s="63" t="s">
        <v>66</v>
      </c>
      <c r="G9" s="64">
        <f t="shared" si="0"/>
        <v>391873.01587301592</v>
      </c>
      <c r="H9" s="65">
        <f t="shared" si="1"/>
        <v>4.3381399870382369</v>
      </c>
      <c r="I9" s="65">
        <f t="shared" si="2"/>
        <v>7.1451717433570954</v>
      </c>
      <c r="J9" s="61" t="s">
        <v>15</v>
      </c>
      <c r="K9" s="64" t="s">
        <v>79</v>
      </c>
      <c r="L9" s="63" t="s">
        <v>90</v>
      </c>
      <c r="M9" s="63" t="s">
        <v>96</v>
      </c>
      <c r="N9" s="63" t="s">
        <v>84</v>
      </c>
      <c r="O9" s="63" t="s">
        <v>115</v>
      </c>
      <c r="P9" s="64">
        <f t="shared" si="12"/>
        <v>416000</v>
      </c>
      <c r="Q9" s="65">
        <f t="shared" si="13"/>
        <v>3.6057692307692313</v>
      </c>
      <c r="R9" s="65">
        <f t="shared" si="14"/>
        <v>5.2884615384615383</v>
      </c>
      <c r="S9" s="61" t="s">
        <v>15</v>
      </c>
      <c r="T9" s="63" t="s">
        <v>128</v>
      </c>
      <c r="U9" s="63" t="s">
        <v>135</v>
      </c>
      <c r="V9" s="63" t="s">
        <v>37</v>
      </c>
      <c r="W9" s="63" t="s">
        <v>144</v>
      </c>
      <c r="X9" s="63" t="s">
        <v>154</v>
      </c>
      <c r="Y9" s="64">
        <f t="shared" si="3"/>
        <v>396619.21708185057</v>
      </c>
      <c r="Z9" s="65">
        <f t="shared" si="4"/>
        <v>4.7904890085240011</v>
      </c>
      <c r="AA9" s="65">
        <f t="shared" si="5"/>
        <v>10.337371018393897</v>
      </c>
      <c r="AB9" s="61" t="s">
        <v>15</v>
      </c>
      <c r="AC9" s="63" t="s">
        <v>167</v>
      </c>
      <c r="AD9" s="63" t="s">
        <v>176</v>
      </c>
      <c r="AE9" s="63" t="s">
        <v>38</v>
      </c>
      <c r="AF9" s="63" t="s">
        <v>84</v>
      </c>
      <c r="AG9" s="63" t="s">
        <v>198</v>
      </c>
      <c r="AH9" s="64">
        <f t="shared" si="6"/>
        <v>409299.61089494167</v>
      </c>
      <c r="AI9" s="65">
        <f t="shared" si="7"/>
        <v>3.176157429413442</v>
      </c>
      <c r="AJ9" s="65">
        <f t="shared" si="8"/>
        <v>5.3750356497765948</v>
      </c>
      <c r="AK9" s="61" t="s">
        <v>15</v>
      </c>
      <c r="AL9" s="63" t="s">
        <v>211</v>
      </c>
      <c r="AM9" s="63" t="s">
        <v>217</v>
      </c>
      <c r="AN9" s="63" t="s">
        <v>49</v>
      </c>
      <c r="AO9" s="63" t="s">
        <v>139</v>
      </c>
      <c r="AP9" s="63" t="s">
        <v>232</v>
      </c>
      <c r="AQ9" s="66">
        <f t="shared" si="9"/>
        <v>419285.7142857142</v>
      </c>
      <c r="AR9" s="67">
        <f t="shared" si="10"/>
        <v>2.3850085178875644</v>
      </c>
      <c r="AS9" s="67">
        <f t="shared" si="11"/>
        <v>6.9165247018739375</v>
      </c>
      <c r="AT9" s="61" t="s">
        <v>15</v>
      </c>
      <c r="AU9" s="67"/>
      <c r="AV9" s="67">
        <v>32</v>
      </c>
      <c r="AW9" s="67">
        <v>14</v>
      </c>
      <c r="AX9" s="67">
        <v>18</v>
      </c>
      <c r="AY9" s="67"/>
      <c r="AZ9" s="67"/>
      <c r="BA9" s="67"/>
      <c r="BB9" s="67"/>
      <c r="BC9" s="66">
        <f t="shared" si="17"/>
        <v>406615.51162710448</v>
      </c>
      <c r="BD9" s="68">
        <f t="shared" si="15"/>
        <v>3.659112834726495</v>
      </c>
      <c r="BE9" s="68">
        <f t="shared" si="16"/>
        <v>7.0125129303726128</v>
      </c>
    </row>
    <row r="10" spans="1:57">
      <c r="A10" s="1" t="s">
        <v>8</v>
      </c>
      <c r="B10" s="12">
        <v>4440</v>
      </c>
      <c r="C10" s="2" t="s">
        <v>23</v>
      </c>
      <c r="D10" s="2" t="s">
        <v>31</v>
      </c>
      <c r="E10" s="2" t="s">
        <v>48</v>
      </c>
      <c r="F10" s="4" t="s">
        <v>59</v>
      </c>
      <c r="G10" s="21">
        <f t="shared" si="0"/>
        <v>328888.88888888888</v>
      </c>
      <c r="H10" s="22">
        <f t="shared" si="1"/>
        <v>0.91216216216216217</v>
      </c>
      <c r="I10" s="22">
        <f t="shared" si="2"/>
        <v>2.7364864864864864</v>
      </c>
      <c r="J10" s="1" t="s">
        <v>8</v>
      </c>
      <c r="K10" s="10" t="s">
        <v>72</v>
      </c>
      <c r="L10" s="2" t="s">
        <v>48</v>
      </c>
      <c r="M10" s="2" t="s">
        <v>31</v>
      </c>
      <c r="N10" s="2" t="s">
        <v>100</v>
      </c>
      <c r="O10" s="4" t="s">
        <v>108</v>
      </c>
      <c r="P10" s="24">
        <f t="shared" si="12"/>
        <v>338730.15873015876</v>
      </c>
      <c r="Q10" s="25">
        <f t="shared" si="13"/>
        <v>0.88566073102155574</v>
      </c>
      <c r="R10" s="25">
        <f t="shared" si="14"/>
        <v>1.7713214620431115</v>
      </c>
      <c r="S10" s="1" t="s">
        <v>8</v>
      </c>
      <c r="T10" s="4" t="s">
        <v>121</v>
      </c>
      <c r="U10" s="2" t="s">
        <v>36</v>
      </c>
      <c r="V10" s="2" t="s">
        <v>100</v>
      </c>
      <c r="W10" s="2" t="s">
        <v>101</v>
      </c>
      <c r="X10" s="4" t="s">
        <v>149</v>
      </c>
      <c r="Y10" s="27">
        <f t="shared" si="3"/>
        <v>340169.49152542377</v>
      </c>
      <c r="Z10" s="28">
        <f t="shared" si="4"/>
        <v>1.7638266068759341</v>
      </c>
      <c r="AA10" s="28">
        <f t="shared" si="5"/>
        <v>2.3517688091679121</v>
      </c>
      <c r="AB10" s="1" t="s">
        <v>8</v>
      </c>
      <c r="AC10" s="4" t="s">
        <v>160</v>
      </c>
      <c r="AD10" s="2" t="s">
        <v>23</v>
      </c>
      <c r="AE10" s="2" t="s">
        <v>48</v>
      </c>
      <c r="AF10" s="2" t="s">
        <v>31</v>
      </c>
      <c r="AG10" s="4" t="s">
        <v>192</v>
      </c>
      <c r="AH10" s="18">
        <f t="shared" si="6"/>
        <v>342654.8672566372</v>
      </c>
      <c r="AI10" s="19">
        <f t="shared" si="7"/>
        <v>2.6265495867768593</v>
      </c>
      <c r="AJ10" s="19">
        <f t="shared" si="8"/>
        <v>0.87551652892561982</v>
      </c>
      <c r="AK10" s="1" t="s">
        <v>8</v>
      </c>
      <c r="AL10" s="4" t="s">
        <v>204</v>
      </c>
      <c r="AM10" s="2" t="s">
        <v>38</v>
      </c>
      <c r="AN10" s="2" t="s">
        <v>101</v>
      </c>
      <c r="AO10" s="2" t="s">
        <v>26</v>
      </c>
      <c r="AP10" s="4" t="s">
        <v>63</v>
      </c>
      <c r="AQ10" s="32">
        <f t="shared" si="9"/>
        <v>343391.30434782611</v>
      </c>
      <c r="AR10" s="31">
        <f t="shared" si="10"/>
        <v>2.3297037224613826</v>
      </c>
      <c r="AS10" s="31">
        <f t="shared" si="11"/>
        <v>1.456064826538364</v>
      </c>
      <c r="AT10" s="1" t="s">
        <v>8</v>
      </c>
      <c r="AU10" s="59"/>
      <c r="AV10" s="59"/>
      <c r="AW10" s="59"/>
      <c r="AX10" s="59"/>
      <c r="AY10" s="59"/>
      <c r="AZ10" s="59"/>
      <c r="BA10" s="59"/>
      <c r="BB10" s="59"/>
      <c r="BC10" s="29">
        <f t="shared" si="17"/>
        <v>338766.94214978692</v>
      </c>
      <c r="BD10" s="6">
        <f t="shared" si="15"/>
        <v>1.7035805618595787</v>
      </c>
      <c r="BE10" s="6">
        <f t="shared" si="16"/>
        <v>1.8382316226322988</v>
      </c>
    </row>
    <row r="11" spans="1:57">
      <c r="A11" s="1" t="s">
        <v>10</v>
      </c>
      <c r="B11" s="12">
        <v>6975</v>
      </c>
      <c r="C11" s="2" t="s">
        <v>25</v>
      </c>
      <c r="D11" s="2" t="s">
        <v>38</v>
      </c>
      <c r="E11" s="2" t="s">
        <v>49</v>
      </c>
      <c r="F11" s="4" t="s">
        <v>61</v>
      </c>
      <c r="G11" s="21">
        <f t="shared" si="0"/>
        <v>315610.85972850677</v>
      </c>
      <c r="H11" s="22">
        <f t="shared" si="1"/>
        <v>4.1189964157706092</v>
      </c>
      <c r="I11" s="22">
        <f t="shared" si="2"/>
        <v>3.1684587813620073</v>
      </c>
      <c r="J11" s="1" t="s">
        <v>10</v>
      </c>
      <c r="K11" s="10" t="s">
        <v>74</v>
      </c>
      <c r="L11" s="2" t="s">
        <v>86</v>
      </c>
      <c r="M11" s="2" t="s">
        <v>23</v>
      </c>
      <c r="N11" s="2" t="s">
        <v>101</v>
      </c>
      <c r="O11" s="4" t="s">
        <v>110</v>
      </c>
      <c r="P11" s="24">
        <f t="shared" si="12"/>
        <v>320913.4615384615</v>
      </c>
      <c r="Q11" s="25">
        <f t="shared" si="13"/>
        <v>3.7393258426966294</v>
      </c>
      <c r="R11" s="25">
        <f t="shared" si="14"/>
        <v>2.4928838951310861</v>
      </c>
      <c r="S11" s="1" t="s">
        <v>10</v>
      </c>
      <c r="T11" s="4" t="s">
        <v>123</v>
      </c>
      <c r="U11" s="2" t="s">
        <v>86</v>
      </c>
      <c r="V11" s="2" t="s">
        <v>96</v>
      </c>
      <c r="W11" s="2" t="s">
        <v>26</v>
      </c>
      <c r="X11" s="4" t="s">
        <v>150</v>
      </c>
      <c r="Y11" s="27">
        <f t="shared" si="3"/>
        <v>317810.94527363189</v>
      </c>
      <c r="Z11" s="28">
        <f t="shared" si="4"/>
        <v>4.7197871008140257</v>
      </c>
      <c r="AA11" s="28">
        <f t="shared" si="5"/>
        <v>1.5732623669380084</v>
      </c>
      <c r="AB11" s="1" t="s">
        <v>10</v>
      </c>
      <c r="AC11" s="4" t="s">
        <v>162</v>
      </c>
      <c r="AD11" s="2" t="s">
        <v>133</v>
      </c>
      <c r="AE11" s="2" t="s">
        <v>96</v>
      </c>
      <c r="AF11" s="2" t="s">
        <v>186</v>
      </c>
      <c r="AG11" s="4" t="s">
        <v>194</v>
      </c>
      <c r="AH11" s="18">
        <f t="shared" si="6"/>
        <v>316822.91666666669</v>
      </c>
      <c r="AI11" s="19">
        <f t="shared" si="7"/>
        <v>4.7345060003287847</v>
      </c>
      <c r="AJ11" s="19">
        <f t="shared" si="8"/>
        <v>3.4719710669077757</v>
      </c>
      <c r="AK11" s="1" t="s">
        <v>10</v>
      </c>
      <c r="AL11" s="4" t="s">
        <v>206</v>
      </c>
      <c r="AM11" s="2" t="s">
        <v>87</v>
      </c>
      <c r="AN11" s="2" t="s">
        <v>23</v>
      </c>
      <c r="AO11" s="2" t="s">
        <v>100</v>
      </c>
      <c r="AP11" s="4" t="s">
        <v>229</v>
      </c>
      <c r="AQ11" s="32">
        <f t="shared" si="9"/>
        <v>315684.21052631579</v>
      </c>
      <c r="AR11" s="31">
        <f t="shared" si="10"/>
        <v>3.8012670890296767</v>
      </c>
      <c r="AS11" s="31">
        <f t="shared" si="11"/>
        <v>1.9006335445148383</v>
      </c>
      <c r="AT11" s="1" t="s">
        <v>10</v>
      </c>
      <c r="AU11" s="59"/>
      <c r="AV11" s="59"/>
      <c r="AW11" s="59"/>
      <c r="AX11" s="59"/>
      <c r="AY11" s="59"/>
      <c r="AZ11" s="59"/>
      <c r="BA11" s="59"/>
      <c r="BB11" s="59"/>
      <c r="BC11" s="29">
        <f t="shared" si="17"/>
        <v>317368.47874671652</v>
      </c>
      <c r="BD11" s="6">
        <f t="shared" si="15"/>
        <v>4.2227764897279449</v>
      </c>
      <c r="BE11" s="6">
        <f t="shared" si="16"/>
        <v>2.521441930970743</v>
      </c>
    </row>
    <row r="12" spans="1:57">
      <c r="A12" s="1" t="s">
        <v>9</v>
      </c>
      <c r="B12" s="11">
        <v>4006</v>
      </c>
      <c r="C12" s="2" t="s">
        <v>24</v>
      </c>
      <c r="D12" s="2" t="s">
        <v>37</v>
      </c>
      <c r="E12" s="2" t="s">
        <v>38</v>
      </c>
      <c r="F12" s="2" t="s">
        <v>60</v>
      </c>
      <c r="G12" s="21">
        <f t="shared" si="0"/>
        <v>197339.90147783255</v>
      </c>
      <c r="H12" s="22">
        <f t="shared" si="1"/>
        <v>9.6280579131303039</v>
      </c>
      <c r="I12" s="22">
        <f t="shared" si="2"/>
        <v>6.5876185721417864</v>
      </c>
      <c r="J12" s="1" t="s">
        <v>9</v>
      </c>
      <c r="K12" s="9" t="s">
        <v>73</v>
      </c>
      <c r="L12" s="2" t="s">
        <v>85</v>
      </c>
      <c r="M12" s="2" t="s">
        <v>94</v>
      </c>
      <c r="N12" s="2" t="s">
        <v>100</v>
      </c>
      <c r="O12" s="2" t="s">
        <v>109</v>
      </c>
      <c r="P12" s="24">
        <f t="shared" si="12"/>
        <v>204371.85929648243</v>
      </c>
      <c r="Q12" s="25">
        <f t="shared" si="13"/>
        <v>13.211212195721661</v>
      </c>
      <c r="R12" s="25">
        <f t="shared" si="14"/>
        <v>2.9358249323825913</v>
      </c>
      <c r="S12" s="1" t="s">
        <v>9</v>
      </c>
      <c r="T12" s="2" t="s">
        <v>122</v>
      </c>
      <c r="U12" s="2" t="s">
        <v>133</v>
      </c>
      <c r="V12" s="2" t="s">
        <v>86</v>
      </c>
      <c r="W12" s="2" t="s">
        <v>100</v>
      </c>
      <c r="X12" s="2" t="s">
        <v>55</v>
      </c>
      <c r="Y12" s="27">
        <f t="shared" si="3"/>
        <v>210170.45454545456</v>
      </c>
      <c r="Z12" s="28">
        <f t="shared" si="4"/>
        <v>9.516085428494188</v>
      </c>
      <c r="AA12" s="28">
        <f t="shared" si="5"/>
        <v>2.8548256285482561</v>
      </c>
      <c r="AB12" s="1" t="s">
        <v>9</v>
      </c>
      <c r="AC12" s="2" t="s">
        <v>161</v>
      </c>
      <c r="AD12" s="2" t="s">
        <v>173</v>
      </c>
      <c r="AE12" s="2" t="s">
        <v>180</v>
      </c>
      <c r="AF12" s="2" t="s">
        <v>26</v>
      </c>
      <c r="AG12" s="2" t="s">
        <v>193</v>
      </c>
      <c r="AH12" s="18">
        <f t="shared" si="6"/>
        <v>211741.57303370786</v>
      </c>
      <c r="AI12" s="19">
        <f t="shared" si="7"/>
        <v>11.80684531706023</v>
      </c>
      <c r="AJ12" s="19">
        <f t="shared" si="8"/>
        <v>2.3613690634120457</v>
      </c>
      <c r="AK12" s="1" t="s">
        <v>9</v>
      </c>
      <c r="AL12" s="2" t="s">
        <v>205</v>
      </c>
      <c r="AM12" s="2" t="s">
        <v>139</v>
      </c>
      <c r="AN12" s="2" t="s">
        <v>87</v>
      </c>
      <c r="AO12" s="2" t="s">
        <v>186</v>
      </c>
      <c r="AP12" s="2" t="s">
        <v>228</v>
      </c>
      <c r="AQ12" s="32">
        <f t="shared" si="9"/>
        <v>217456.64739884392</v>
      </c>
      <c r="AR12" s="31">
        <f t="shared" si="10"/>
        <v>8.277511961722487</v>
      </c>
      <c r="AS12" s="31">
        <f t="shared" si="11"/>
        <v>5.0584795321637426</v>
      </c>
      <c r="AT12" s="1" t="s">
        <v>9</v>
      </c>
      <c r="AU12" s="59"/>
      <c r="AV12" s="59"/>
      <c r="AW12" s="59"/>
      <c r="AX12" s="59"/>
      <c r="AY12" s="59"/>
      <c r="AZ12" s="59"/>
      <c r="BA12" s="59"/>
      <c r="BB12" s="59"/>
      <c r="BC12" s="29">
        <f t="shared" si="17"/>
        <v>208216.08715046424</v>
      </c>
      <c r="BD12" s="6">
        <f t="shared" si="15"/>
        <v>10.487942563225774</v>
      </c>
      <c r="BE12" s="6">
        <f t="shared" si="16"/>
        <v>3.9596235457296842</v>
      </c>
    </row>
    <row r="13" spans="1:57">
      <c r="A13" s="1" t="s">
        <v>13</v>
      </c>
      <c r="B13" s="12">
        <v>813</v>
      </c>
      <c r="C13" s="2" t="s">
        <v>28</v>
      </c>
      <c r="D13" s="2" t="s">
        <v>28</v>
      </c>
      <c r="E13" s="2" t="s">
        <v>28</v>
      </c>
      <c r="F13" s="4" t="s">
        <v>64</v>
      </c>
      <c r="G13" s="21">
        <f t="shared" si="0"/>
        <v>67190.082644628099</v>
      </c>
      <c r="H13" s="22">
        <f t="shared" si="1"/>
        <v>0</v>
      </c>
      <c r="I13" s="22">
        <f t="shared" si="2"/>
        <v>0</v>
      </c>
      <c r="J13" s="1" t="s">
        <v>13</v>
      </c>
      <c r="K13" s="10" t="s">
        <v>77</v>
      </c>
      <c r="L13" s="2" t="s">
        <v>28</v>
      </c>
      <c r="M13" s="2" t="s">
        <v>28</v>
      </c>
      <c r="N13" s="2" t="s">
        <v>28</v>
      </c>
      <c r="O13" s="4" t="s">
        <v>113</v>
      </c>
      <c r="P13" s="24">
        <f t="shared" si="12"/>
        <v>68281.25</v>
      </c>
      <c r="Q13" s="25">
        <f t="shared" si="13"/>
        <v>0</v>
      </c>
      <c r="R13" s="25">
        <f t="shared" si="14"/>
        <v>0</v>
      </c>
      <c r="S13" s="1" t="s">
        <v>13</v>
      </c>
      <c r="T13" s="4" t="s">
        <v>126</v>
      </c>
      <c r="U13" s="2" t="s">
        <v>50</v>
      </c>
      <c r="V13" s="2" t="s">
        <v>28</v>
      </c>
      <c r="W13" s="2" t="s">
        <v>50</v>
      </c>
      <c r="X13" s="4" t="s">
        <v>59</v>
      </c>
      <c r="Y13" s="27">
        <f t="shared" si="3"/>
        <v>69629.629629629635</v>
      </c>
      <c r="Z13" s="28">
        <f t="shared" si="4"/>
        <v>0</v>
      </c>
      <c r="AA13" s="28">
        <f t="shared" si="5"/>
        <v>5.744680851063829</v>
      </c>
      <c r="AB13" s="1" t="s">
        <v>13</v>
      </c>
      <c r="AC13" s="4" t="s">
        <v>165</v>
      </c>
      <c r="AD13" s="2" t="s">
        <v>28</v>
      </c>
      <c r="AE13" s="2" t="s">
        <v>28</v>
      </c>
      <c r="AF13" s="2" t="s">
        <v>28</v>
      </c>
      <c r="AG13" s="4" t="s">
        <v>196</v>
      </c>
      <c r="AH13" s="18">
        <f t="shared" si="6"/>
        <v>72950.819672131154</v>
      </c>
      <c r="AI13" s="19">
        <f t="shared" si="7"/>
        <v>0</v>
      </c>
      <c r="AJ13" s="19">
        <f t="shared" si="8"/>
        <v>0</v>
      </c>
      <c r="AK13" s="1" t="s">
        <v>13</v>
      </c>
      <c r="AL13" s="4" t="s">
        <v>209</v>
      </c>
      <c r="AM13" s="2" t="s">
        <v>39</v>
      </c>
      <c r="AN13" s="2" t="s">
        <v>39</v>
      </c>
      <c r="AO13" s="2" t="s">
        <v>28</v>
      </c>
      <c r="AP13" s="4" t="s">
        <v>146</v>
      </c>
      <c r="AQ13" s="32">
        <f t="shared" si="9"/>
        <v>70935.251798561163</v>
      </c>
      <c r="AR13" s="31">
        <f t="shared" si="10"/>
        <v>1.4097363083164298</v>
      </c>
      <c r="AS13" s="31">
        <f t="shared" si="11"/>
        <v>0</v>
      </c>
      <c r="AT13" s="1" t="s">
        <v>13</v>
      </c>
      <c r="AU13" s="59"/>
      <c r="AV13" s="59"/>
      <c r="AW13" s="59"/>
      <c r="AX13" s="59"/>
      <c r="AY13" s="59"/>
      <c r="AZ13" s="59"/>
      <c r="BA13" s="59"/>
      <c r="BB13" s="59"/>
      <c r="BC13" s="29">
        <f t="shared" si="17"/>
        <v>69797.406748990019</v>
      </c>
      <c r="BD13" s="6">
        <f t="shared" si="15"/>
        <v>0.28194726166328599</v>
      </c>
      <c r="BE13" s="6">
        <f t="shared" si="16"/>
        <v>1.1489361702127658</v>
      </c>
    </row>
    <row r="14" spans="1:57">
      <c r="A14" s="1" t="s">
        <v>11</v>
      </c>
      <c r="B14" s="11">
        <v>932</v>
      </c>
      <c r="C14" s="2" t="s">
        <v>26</v>
      </c>
      <c r="D14" s="2" t="s">
        <v>39</v>
      </c>
      <c r="E14" s="2" t="s">
        <v>50</v>
      </c>
      <c r="F14" s="4" t="s">
        <v>62</v>
      </c>
      <c r="G14" s="21">
        <f t="shared" si="0"/>
        <v>38040.816326530607</v>
      </c>
      <c r="H14" s="22">
        <f t="shared" si="1"/>
        <v>2.6287553648068673</v>
      </c>
      <c r="I14" s="22">
        <f t="shared" si="2"/>
        <v>10.515021459227469</v>
      </c>
      <c r="J14" s="1" t="s">
        <v>11</v>
      </c>
      <c r="K14" s="9" t="s">
        <v>75</v>
      </c>
      <c r="L14" s="2" t="s">
        <v>87</v>
      </c>
      <c r="M14" s="2" t="s">
        <v>28</v>
      </c>
      <c r="N14" s="2" t="s">
        <v>87</v>
      </c>
      <c r="O14" s="4" t="s">
        <v>111</v>
      </c>
      <c r="P14" s="24">
        <f t="shared" si="12"/>
        <v>40337.552742616033</v>
      </c>
      <c r="Q14" s="25">
        <f t="shared" si="13"/>
        <v>0</v>
      </c>
      <c r="R14" s="25">
        <f t="shared" si="14"/>
        <v>44.623430962343093</v>
      </c>
      <c r="S14" s="1" t="s">
        <v>11</v>
      </c>
      <c r="T14" s="2" t="s">
        <v>124</v>
      </c>
      <c r="U14" s="2" t="s">
        <v>31</v>
      </c>
      <c r="V14" s="2" t="s">
        <v>28</v>
      </c>
      <c r="W14" s="2" t="s">
        <v>31</v>
      </c>
      <c r="X14" s="4" t="s">
        <v>151</v>
      </c>
      <c r="Y14" s="27">
        <f t="shared" si="3"/>
        <v>39906.103286384976</v>
      </c>
      <c r="Z14" s="28">
        <f t="shared" si="4"/>
        <v>0</v>
      </c>
      <c r="AA14" s="28">
        <f t="shared" si="5"/>
        <v>7.5176470588235293</v>
      </c>
      <c r="AB14" s="1" t="s">
        <v>11</v>
      </c>
      <c r="AC14" s="2" t="s">
        <v>163</v>
      </c>
      <c r="AD14" s="2" t="s">
        <v>100</v>
      </c>
      <c r="AE14" s="2" t="s">
        <v>39</v>
      </c>
      <c r="AF14" s="2" t="s">
        <v>26</v>
      </c>
      <c r="AG14" s="4" t="s">
        <v>61</v>
      </c>
      <c r="AH14" s="18">
        <f t="shared" si="6"/>
        <v>40678.733031674208</v>
      </c>
      <c r="AI14" s="19">
        <f t="shared" si="7"/>
        <v>2.4582869855394884</v>
      </c>
      <c r="AJ14" s="19">
        <f t="shared" si="8"/>
        <v>12.291434927697441</v>
      </c>
      <c r="AK14" s="1" t="s">
        <v>11</v>
      </c>
      <c r="AL14" s="2" t="s">
        <v>207</v>
      </c>
      <c r="AM14" s="2" t="s">
        <v>26</v>
      </c>
      <c r="AN14" s="2" t="s">
        <v>28</v>
      </c>
      <c r="AO14" s="2" t="s">
        <v>26</v>
      </c>
      <c r="AP14" s="4" t="s">
        <v>106</v>
      </c>
      <c r="AQ14" s="32">
        <f t="shared" si="9"/>
        <v>42660.944206008586</v>
      </c>
      <c r="AR14" s="31">
        <f t="shared" si="10"/>
        <v>0</v>
      </c>
      <c r="AS14" s="31">
        <f t="shared" si="11"/>
        <v>11.720321931589536</v>
      </c>
      <c r="AT14" s="1" t="s">
        <v>11</v>
      </c>
      <c r="AU14" s="59"/>
      <c r="AV14" s="59"/>
      <c r="AW14" s="59"/>
      <c r="AX14" s="59"/>
      <c r="AY14" s="59"/>
      <c r="AZ14" s="59"/>
      <c r="BA14" s="59"/>
      <c r="BB14" s="59"/>
      <c r="BC14" s="29">
        <f t="shared" si="17"/>
        <v>40324.829918642878</v>
      </c>
      <c r="BD14" s="6">
        <f t="shared" si="15"/>
        <v>1.0174084700692712</v>
      </c>
      <c r="BE14" s="6">
        <f t="shared" si="16"/>
        <v>17.333571267936215</v>
      </c>
    </row>
    <row r="15" spans="1:57">
      <c r="A15" s="1" t="s">
        <v>16</v>
      </c>
      <c r="B15" s="11">
        <v>460</v>
      </c>
      <c r="C15" s="4" t="s">
        <v>31</v>
      </c>
      <c r="D15" s="2" t="s">
        <v>39</v>
      </c>
      <c r="E15" s="2" t="s">
        <v>47</v>
      </c>
      <c r="F15" s="2" t="s">
        <v>67</v>
      </c>
      <c r="G15" s="21">
        <f t="shared" si="0"/>
        <v>21698.113207547169</v>
      </c>
      <c r="H15" s="22">
        <f t="shared" si="1"/>
        <v>4.6086956521739131</v>
      </c>
      <c r="I15" s="22">
        <f t="shared" si="2"/>
        <v>9.2173913043478262</v>
      </c>
      <c r="J15" s="1" t="s">
        <v>16</v>
      </c>
      <c r="K15" s="9" t="s">
        <v>80</v>
      </c>
      <c r="L15" s="4" t="s">
        <v>47</v>
      </c>
      <c r="M15" s="2" t="s">
        <v>28</v>
      </c>
      <c r="N15" s="2" t="s">
        <v>47</v>
      </c>
      <c r="O15" s="2" t="s">
        <v>116</v>
      </c>
      <c r="P15" s="24">
        <f t="shared" si="12"/>
        <v>23026.315789473683</v>
      </c>
      <c r="Q15" s="25">
        <f t="shared" si="13"/>
        <v>0</v>
      </c>
      <c r="R15" s="25">
        <f t="shared" si="14"/>
        <v>8.6857142857142868</v>
      </c>
      <c r="S15" s="1" t="s">
        <v>16</v>
      </c>
      <c r="T15" s="2" t="s">
        <v>129</v>
      </c>
      <c r="U15" s="4" t="s">
        <v>47</v>
      </c>
      <c r="V15" s="2" t="s">
        <v>39</v>
      </c>
      <c r="W15" s="2" t="s">
        <v>39</v>
      </c>
      <c r="X15" s="2" t="s">
        <v>155</v>
      </c>
      <c r="Y15" s="27">
        <f t="shared" si="3"/>
        <v>22336.448598130839</v>
      </c>
      <c r="Z15" s="28">
        <f t="shared" si="4"/>
        <v>4.476987447698745</v>
      </c>
      <c r="AA15" s="28">
        <f t="shared" si="5"/>
        <v>4.476987447698745</v>
      </c>
      <c r="AB15" s="1" t="s">
        <v>16</v>
      </c>
      <c r="AC15" s="2" t="s">
        <v>168</v>
      </c>
      <c r="AD15" s="2" t="s">
        <v>31</v>
      </c>
      <c r="AE15" s="2" t="s">
        <v>47</v>
      </c>
      <c r="AF15" s="2" t="s">
        <v>39</v>
      </c>
      <c r="AG15" s="2" t="s">
        <v>199</v>
      </c>
      <c r="AH15" s="18">
        <f t="shared" si="6"/>
        <v>22406.417112299467</v>
      </c>
      <c r="AI15" s="19">
        <f t="shared" si="7"/>
        <v>8.9260143198090685</v>
      </c>
      <c r="AJ15" s="19">
        <f t="shared" si="8"/>
        <v>4.4630071599045342</v>
      </c>
      <c r="AK15" s="1" t="s">
        <v>16</v>
      </c>
      <c r="AL15" s="2" t="s">
        <v>212</v>
      </c>
      <c r="AM15" s="2" t="s">
        <v>50</v>
      </c>
      <c r="AN15" s="2" t="s">
        <v>39</v>
      </c>
      <c r="AO15" s="2" t="s">
        <v>31</v>
      </c>
      <c r="AP15" s="2" t="s">
        <v>233</v>
      </c>
      <c r="AQ15" s="32">
        <f t="shared" si="9"/>
        <v>21545.893719806765</v>
      </c>
      <c r="AR15" s="31">
        <f t="shared" si="10"/>
        <v>4.6412556053811658</v>
      </c>
      <c r="AS15" s="31">
        <f t="shared" si="11"/>
        <v>13.923766816143496</v>
      </c>
      <c r="AT15" s="1" t="s">
        <v>16</v>
      </c>
      <c r="AU15" s="59"/>
      <c r="AV15" s="59"/>
      <c r="AW15" s="59"/>
      <c r="AX15" s="59"/>
      <c r="AY15" s="59"/>
      <c r="AZ15" s="59"/>
      <c r="BA15" s="59"/>
      <c r="BB15" s="59"/>
      <c r="BC15" s="29">
        <f t="shared" si="17"/>
        <v>22202.637685451587</v>
      </c>
      <c r="BD15" s="6">
        <f t="shared" si="15"/>
        <v>4.5305906050125779</v>
      </c>
      <c r="BE15" s="6">
        <f t="shared" si="16"/>
        <v>8.1533734027617779</v>
      </c>
    </row>
    <row r="19" spans="6:60">
      <c r="F19" s="7"/>
      <c r="I19" s="5"/>
      <c r="O19" s="7"/>
      <c r="R19" s="5"/>
      <c r="X19" s="7"/>
      <c r="AA19" s="5"/>
      <c r="AG19" s="7"/>
      <c r="AJ19" s="5"/>
      <c r="AT19" s="7"/>
      <c r="BB19" s="5"/>
    </row>
    <row r="20" spans="6:60">
      <c r="F20" s="7"/>
      <c r="I20" s="5"/>
      <c r="O20" s="7"/>
      <c r="R20" s="5"/>
      <c r="X20" s="55"/>
      <c r="Y20" s="55"/>
      <c r="AA20" s="5"/>
      <c r="AG20" s="7"/>
      <c r="AJ20" s="5"/>
      <c r="AT20" s="7"/>
      <c r="BB20" s="5"/>
      <c r="BC20" s="56"/>
      <c r="BD20" s="56"/>
    </row>
    <row r="21" spans="6:60">
      <c r="F21" s="7"/>
      <c r="I21" s="5"/>
      <c r="O21" s="7"/>
      <c r="R21" s="5"/>
      <c r="X21" s="55"/>
      <c r="Y21" s="55"/>
      <c r="AA21" s="5"/>
      <c r="AG21" s="7"/>
      <c r="AJ21" s="5"/>
      <c r="AT21" s="7"/>
      <c r="BB21" s="5"/>
      <c r="BC21" s="56"/>
      <c r="BD21" s="56"/>
      <c r="BG21" s="56"/>
      <c r="BH21" s="56"/>
    </row>
    <row r="22" spans="6:60">
      <c r="F22" s="7"/>
      <c r="I22" s="5"/>
      <c r="O22" s="7"/>
      <c r="R22" s="5"/>
      <c r="X22" s="55"/>
      <c r="Y22" s="55"/>
      <c r="AA22" s="5"/>
      <c r="AG22" s="7"/>
      <c r="AJ22" s="5"/>
      <c r="AT22" s="7"/>
      <c r="BB22" s="5"/>
      <c r="BC22" s="56"/>
      <c r="BD22" s="56"/>
      <c r="BG22" s="56"/>
      <c r="BH22" s="56"/>
    </row>
    <row r="23" spans="6:60">
      <c r="F23" s="7"/>
      <c r="I23" s="5"/>
      <c r="O23" s="7"/>
      <c r="R23" s="5"/>
      <c r="X23" s="55"/>
      <c r="Y23" s="55"/>
      <c r="AA23" s="5"/>
      <c r="AG23" s="7"/>
      <c r="AJ23" s="5"/>
      <c r="AT23" s="7"/>
      <c r="BB23" s="5"/>
      <c r="BC23" s="56"/>
      <c r="BD23" s="56"/>
      <c r="BG23" s="56"/>
      <c r="BH23" s="56"/>
    </row>
    <row r="24" spans="6:60">
      <c r="F24" s="7"/>
      <c r="I24" s="5"/>
      <c r="O24" s="7"/>
      <c r="R24" s="5"/>
      <c r="X24" s="55"/>
      <c r="Y24" s="55"/>
      <c r="AA24" s="5"/>
      <c r="AG24" s="7"/>
      <c r="AJ24" s="5"/>
      <c r="AT24" s="7"/>
      <c r="BB24" s="5"/>
      <c r="BC24" s="56"/>
      <c r="BD24" s="56"/>
    </row>
    <row r="25" spans="6:60">
      <c r="F25" s="7"/>
      <c r="I25" s="5"/>
      <c r="O25" s="7"/>
      <c r="R25" s="5"/>
      <c r="X25" s="55"/>
      <c r="Y25" s="55"/>
      <c r="AA25" s="5"/>
      <c r="AG25" s="7"/>
      <c r="AJ25" s="5"/>
      <c r="AT25" s="7"/>
      <c r="BB25" s="5"/>
      <c r="BC25" s="56"/>
      <c r="BD25" s="56"/>
    </row>
    <row r="26" spans="6:60">
      <c r="F26" s="7"/>
      <c r="I26" s="5"/>
      <c r="O26" s="7"/>
      <c r="R26" s="5"/>
      <c r="X26" s="55"/>
      <c r="Y26" s="55"/>
      <c r="AA26" s="5"/>
      <c r="AG26" s="7"/>
      <c r="AJ26" s="5"/>
      <c r="AT26" s="7"/>
      <c r="BB26" s="5"/>
      <c r="BC26" s="56"/>
      <c r="BD26" s="56"/>
    </row>
    <row r="27" spans="6:60">
      <c r="F27" s="7"/>
      <c r="I27" s="5"/>
      <c r="O27" s="7"/>
      <c r="R27" s="5"/>
      <c r="X27" s="55"/>
      <c r="Y27" s="55"/>
      <c r="AA27" s="5"/>
      <c r="AG27" s="7"/>
      <c r="AJ27" s="5"/>
      <c r="AT27" s="7"/>
      <c r="BB27" s="5"/>
      <c r="BC27" s="56"/>
      <c r="BD27" s="56"/>
    </row>
    <row r="28" spans="6:60">
      <c r="F28" s="7"/>
      <c r="I28" s="5"/>
      <c r="O28" s="7"/>
      <c r="R28" s="5"/>
      <c r="X28" s="55"/>
      <c r="Y28" s="55"/>
      <c r="AA28" s="5"/>
      <c r="AG28" s="7"/>
      <c r="AJ28" s="5"/>
      <c r="AT28" s="7"/>
      <c r="BB28" s="5"/>
      <c r="BC28" s="56"/>
      <c r="BD28" s="56"/>
    </row>
    <row r="29" spans="6:60">
      <c r="F29" s="7"/>
      <c r="I29" s="5"/>
      <c r="O29" s="7"/>
      <c r="R29" s="5"/>
      <c r="X29" s="55"/>
      <c r="Y29" s="55"/>
      <c r="AA29" s="5"/>
      <c r="AG29" s="7"/>
      <c r="AJ29" s="5"/>
      <c r="AT29" s="7"/>
      <c r="BB29" s="5"/>
      <c r="BC29" s="56"/>
      <c r="BD29" s="56"/>
    </row>
    <row r="30" spans="6:60">
      <c r="F30" s="7"/>
      <c r="I30" s="5"/>
      <c r="O30" s="7"/>
      <c r="R30" s="5"/>
      <c r="X30" s="55"/>
      <c r="Y30" s="55"/>
      <c r="AA30" s="5"/>
      <c r="AG30" s="7"/>
      <c r="AJ30" s="5"/>
      <c r="AT30" s="7"/>
      <c r="BB30" s="5"/>
      <c r="BC30" s="56"/>
      <c r="BD30" s="56"/>
    </row>
    <row r="31" spans="6:60">
      <c r="F31" s="7"/>
      <c r="I31" s="5"/>
      <c r="O31" s="7"/>
      <c r="R31" s="5"/>
      <c r="X31" s="55"/>
      <c r="Y31" s="55"/>
      <c r="AA31" s="5"/>
      <c r="AG31" s="7"/>
      <c r="AJ31" s="5"/>
      <c r="AT31" s="7"/>
      <c r="BB31" s="5"/>
      <c r="BC31" s="56"/>
      <c r="BD31" s="56"/>
    </row>
    <row r="32" spans="6:60">
      <c r="F32" s="7"/>
      <c r="I32" s="5"/>
      <c r="O32" s="7"/>
      <c r="R32" s="5"/>
      <c r="X32" s="55"/>
      <c r="Y32" s="55"/>
      <c r="AA32" s="5"/>
      <c r="AG32" s="7"/>
      <c r="AJ32" s="5"/>
      <c r="AT32" s="7"/>
      <c r="BB32" s="5"/>
      <c r="BC32" s="56"/>
      <c r="BD32" s="56"/>
    </row>
    <row r="33" spans="6:54">
      <c r="F33" s="7"/>
      <c r="I33" s="5"/>
      <c r="O33" s="7"/>
      <c r="R33" s="5"/>
      <c r="X33" s="7"/>
      <c r="AA33" s="5"/>
      <c r="AG33" s="7"/>
      <c r="AJ33" s="5"/>
      <c r="AT33" s="7"/>
      <c r="BB33" s="5"/>
    </row>
    <row r="34" spans="6:54">
      <c r="F34" s="7"/>
      <c r="I34" s="5"/>
      <c r="O34" s="7"/>
      <c r="R34" s="5"/>
      <c r="X34" s="7"/>
      <c r="AA34" s="5"/>
      <c r="AG34" s="7"/>
      <c r="AJ34" s="5"/>
      <c r="AT34" s="7"/>
      <c r="BB34" s="5"/>
    </row>
    <row r="35" spans="6:54">
      <c r="F35" s="7"/>
      <c r="I35" s="5"/>
      <c r="O35" s="7"/>
      <c r="R35" s="5"/>
      <c r="X35" s="7"/>
      <c r="AA35" s="5"/>
      <c r="AG35" s="7"/>
      <c r="AJ35" s="5"/>
      <c r="AT35" s="7"/>
      <c r="BB35" s="5"/>
    </row>
  </sheetData>
  <sortState ref="A2:BF15">
    <sortCondition descending="1" ref="BB2:BB15"/>
  </sortState>
  <mergeCells count="6">
    <mergeCell ref="AQ1:AS1"/>
    <mergeCell ref="BC1:BE1"/>
    <mergeCell ref="G1:I1"/>
    <mergeCell ref="P1:R1"/>
    <mergeCell ref="Y1:AA1"/>
    <mergeCell ref="AH1:AJ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B66"/>
  <sheetViews>
    <sheetView topLeftCell="A37" zoomScale="140" zoomScaleNormal="140" zoomScalePageLayoutView="130" workbookViewId="0">
      <pane xSplit="1" topLeftCell="B1" activePane="topRight" state="frozen"/>
      <selection pane="topRight" activeCell="A19" sqref="A19:XFD19"/>
    </sheetView>
  </sheetViews>
  <sheetFormatPr defaultColWidth="8.85546875" defaultRowHeight="12.75"/>
  <cols>
    <col min="1" max="1" width="8.85546875" style="42"/>
    <col min="2" max="2" width="22.140625" style="40" bestFit="1" customWidth="1"/>
    <col min="3" max="6" width="8.85546875" style="40"/>
    <col min="7" max="7" width="12.42578125" style="40" bestFit="1" customWidth="1"/>
    <col min="8" max="16" width="8.85546875" style="40" customWidth="1"/>
    <col min="17" max="21" width="8.85546875" style="40"/>
    <col min="22" max="22" width="0" style="40" hidden="1" customWidth="1"/>
    <col min="23" max="23" width="8.85546875" style="40"/>
    <col min="24" max="25" width="14.5703125" style="40" bestFit="1" customWidth="1"/>
    <col min="26" max="27" width="0" style="40" hidden="1" customWidth="1"/>
    <col min="28" max="28" width="8.85546875" style="40"/>
    <col min="29" max="29" width="17.85546875" style="40" bestFit="1" customWidth="1"/>
    <col min="30" max="30" width="16.85546875" style="40" bestFit="1" customWidth="1"/>
    <col min="31" max="31" width="17.28515625" style="40" bestFit="1" customWidth="1"/>
    <col min="32" max="16384" width="8.85546875" style="40"/>
  </cols>
  <sheetData>
    <row r="1" spans="1:210">
      <c r="A1" s="33"/>
      <c r="B1" s="39"/>
      <c r="C1" s="34">
        <v>1996</v>
      </c>
      <c r="D1" s="34">
        <v>1997</v>
      </c>
      <c r="E1" s="34">
        <v>1998</v>
      </c>
      <c r="F1" s="34">
        <v>1999</v>
      </c>
      <c r="G1" s="34">
        <v>2000</v>
      </c>
      <c r="H1" s="34">
        <v>2001</v>
      </c>
      <c r="I1" s="34">
        <v>2002</v>
      </c>
      <c r="J1" s="34">
        <v>2003</v>
      </c>
      <c r="K1" s="34">
        <v>2004</v>
      </c>
      <c r="L1" s="34">
        <v>2005</v>
      </c>
      <c r="M1" s="34">
        <v>2006</v>
      </c>
      <c r="N1" s="34">
        <v>2007</v>
      </c>
      <c r="O1" s="34">
        <v>2008</v>
      </c>
      <c r="P1" s="34">
        <v>2009</v>
      </c>
      <c r="Q1" s="34">
        <v>2010</v>
      </c>
      <c r="R1" s="34">
        <v>2011</v>
      </c>
      <c r="S1" s="34">
        <v>2012</v>
      </c>
      <c r="T1" s="34">
        <v>2013</v>
      </c>
      <c r="U1" s="34">
        <v>2014</v>
      </c>
      <c r="V1" s="34"/>
      <c r="W1" s="34">
        <v>2015</v>
      </c>
      <c r="X1" s="60" t="s">
        <v>250</v>
      </c>
      <c r="Y1" s="40" t="s">
        <v>249</v>
      </c>
      <c r="CR1" s="34">
        <v>1996</v>
      </c>
      <c r="CS1" s="34">
        <v>1997</v>
      </c>
      <c r="CT1" s="34">
        <v>1998</v>
      </c>
      <c r="CU1" s="34">
        <v>1999</v>
      </c>
      <c r="CV1" s="34">
        <v>2000</v>
      </c>
      <c r="CW1" s="34">
        <v>2001</v>
      </c>
      <c r="CX1" s="34">
        <v>2002</v>
      </c>
      <c r="CY1" s="34">
        <v>2003</v>
      </c>
      <c r="CZ1" s="34">
        <v>2004</v>
      </c>
      <c r="DA1" s="34">
        <v>2005</v>
      </c>
      <c r="DB1" s="34">
        <v>2006</v>
      </c>
      <c r="DC1" s="34">
        <v>2007</v>
      </c>
      <c r="DD1" s="34">
        <v>2008</v>
      </c>
      <c r="DE1" s="34">
        <v>2009</v>
      </c>
      <c r="DF1" s="34">
        <v>2010</v>
      </c>
      <c r="DG1" s="34">
        <v>2011</v>
      </c>
      <c r="DH1" s="34">
        <v>2012</v>
      </c>
      <c r="DI1" s="34">
        <v>2013</v>
      </c>
      <c r="DJ1" s="34">
        <v>2014</v>
      </c>
      <c r="GI1" s="34">
        <v>1996</v>
      </c>
      <c r="GJ1" s="34">
        <v>1997</v>
      </c>
      <c r="GK1" s="34">
        <v>1998</v>
      </c>
      <c r="GL1" s="34">
        <v>1999</v>
      </c>
      <c r="GM1" s="34">
        <v>2000</v>
      </c>
      <c r="GN1" s="34">
        <v>2001</v>
      </c>
      <c r="GO1" s="34">
        <v>2002</v>
      </c>
      <c r="GP1" s="34">
        <v>2003</v>
      </c>
      <c r="GQ1" s="34">
        <v>2004</v>
      </c>
      <c r="GR1" s="34">
        <v>2005</v>
      </c>
      <c r="GS1" s="34">
        <v>2006</v>
      </c>
      <c r="GT1" s="34">
        <v>2007</v>
      </c>
      <c r="GU1" s="34">
        <v>2008</v>
      </c>
      <c r="GV1" s="34">
        <v>2009</v>
      </c>
      <c r="GW1" s="34">
        <v>2010</v>
      </c>
      <c r="GX1" s="34">
        <v>2011</v>
      </c>
      <c r="GY1" s="34">
        <v>2012</v>
      </c>
      <c r="GZ1" s="34">
        <v>2013</v>
      </c>
      <c r="HA1" s="34">
        <v>2014</v>
      </c>
      <c r="HB1" s="100"/>
    </row>
    <row r="2" spans="1:210">
      <c r="A2" s="41" t="s">
        <v>241</v>
      </c>
      <c r="B2" s="34" t="s">
        <v>248</v>
      </c>
      <c r="C2" s="35">
        <v>379632</v>
      </c>
      <c r="D2" s="35">
        <v>377512</v>
      </c>
      <c r="E2" s="35">
        <v>373337</v>
      </c>
      <c r="F2" s="35">
        <v>380223</v>
      </c>
      <c r="G2" s="36">
        <v>392502</v>
      </c>
      <c r="H2" s="36">
        <v>373216</v>
      </c>
      <c r="I2" s="36">
        <v>359046</v>
      </c>
      <c r="J2" s="36">
        <v>348715</v>
      </c>
      <c r="K2" s="36">
        <v>340502</v>
      </c>
      <c r="L2" s="36">
        <v>337930</v>
      </c>
      <c r="M2" s="36">
        <v>329357</v>
      </c>
      <c r="N2" s="36">
        <v>317524</v>
      </c>
      <c r="O2" s="36">
        <v>307802</v>
      </c>
      <c r="P2" s="36">
        <v>260284</v>
      </c>
      <c r="Q2" s="36">
        <v>249945</v>
      </c>
      <c r="R2" s="36">
        <v>249511</v>
      </c>
      <c r="S2" s="36">
        <v>245365</v>
      </c>
      <c r="T2" s="36">
        <v>241933</v>
      </c>
      <c r="U2" s="36">
        <v>239643</v>
      </c>
      <c r="V2" s="36"/>
      <c r="W2" s="36"/>
      <c r="X2" s="52">
        <f>AVERAGE(G2:U2)</f>
        <v>306218.33333333331</v>
      </c>
      <c r="Y2" s="52">
        <f t="shared" ref="Y2" si="0">(Q2+R2+S2+T2+U2)/5</f>
        <v>245279.4</v>
      </c>
      <c r="CR2" s="36">
        <v>1010</v>
      </c>
      <c r="CS2" s="36">
        <v>857</v>
      </c>
      <c r="CT2" s="36">
        <v>702</v>
      </c>
      <c r="CU2" s="36">
        <v>754</v>
      </c>
      <c r="CV2" s="36">
        <v>835</v>
      </c>
      <c r="CW2" s="36">
        <v>889</v>
      </c>
      <c r="CX2" s="36">
        <v>968</v>
      </c>
      <c r="CY2" s="35">
        <v>936</v>
      </c>
      <c r="CZ2" s="36">
        <v>817</v>
      </c>
      <c r="DA2" s="36">
        <v>950</v>
      </c>
      <c r="DB2" s="36">
        <v>908</v>
      </c>
      <c r="DC2" s="36">
        <v>927</v>
      </c>
      <c r="DD2" s="36">
        <v>936</v>
      </c>
      <c r="DE2" s="36">
        <v>819</v>
      </c>
      <c r="DF2" s="36">
        <v>932</v>
      </c>
      <c r="DG2" s="36">
        <v>956</v>
      </c>
      <c r="DH2" s="36">
        <v>850</v>
      </c>
      <c r="DI2" s="36">
        <v>899</v>
      </c>
      <c r="DJ2" s="36">
        <v>994</v>
      </c>
      <c r="GI2" s="36">
        <v>501</v>
      </c>
      <c r="GJ2" s="36">
        <v>533</v>
      </c>
      <c r="GK2" s="36">
        <v>411</v>
      </c>
      <c r="GL2" s="36">
        <v>445</v>
      </c>
      <c r="GM2" s="36">
        <v>397</v>
      </c>
      <c r="GN2" s="36">
        <v>445</v>
      </c>
      <c r="GO2" s="36">
        <v>495</v>
      </c>
      <c r="GP2" s="36">
        <v>442</v>
      </c>
      <c r="GQ2" s="36">
        <v>452</v>
      </c>
      <c r="GR2" s="36">
        <v>445</v>
      </c>
      <c r="GS2" s="36">
        <v>494</v>
      </c>
      <c r="GT2" s="36">
        <v>578</v>
      </c>
      <c r="GU2" s="36">
        <v>559</v>
      </c>
      <c r="GV2" s="36">
        <v>478</v>
      </c>
      <c r="GW2" s="36">
        <v>460</v>
      </c>
      <c r="GX2" s="36">
        <v>525</v>
      </c>
      <c r="GY2" s="36">
        <v>478</v>
      </c>
      <c r="GZ2" s="36">
        <v>419</v>
      </c>
      <c r="HA2" s="36">
        <v>446</v>
      </c>
      <c r="HB2" s="100"/>
    </row>
    <row r="3" spans="1:210">
      <c r="A3" s="41" t="s">
        <v>241</v>
      </c>
      <c r="B3" s="34" t="s">
        <v>247</v>
      </c>
      <c r="C3" s="35">
        <v>805</v>
      </c>
      <c r="D3" s="35">
        <v>840</v>
      </c>
      <c r="E3" s="35">
        <v>809</v>
      </c>
      <c r="F3" s="35">
        <v>842</v>
      </c>
      <c r="G3" s="36">
        <v>882</v>
      </c>
      <c r="H3" s="36">
        <v>919</v>
      </c>
      <c r="I3" s="36">
        <v>934</v>
      </c>
      <c r="J3" s="36">
        <v>963</v>
      </c>
      <c r="K3" s="36">
        <v>928</v>
      </c>
      <c r="L3" s="36">
        <v>1098</v>
      </c>
      <c r="M3" s="36">
        <v>976</v>
      </c>
      <c r="N3" s="36">
        <v>1055</v>
      </c>
      <c r="O3" s="36">
        <v>1035</v>
      </c>
      <c r="P3" s="36">
        <v>939</v>
      </c>
      <c r="Q3" s="36">
        <v>1014</v>
      </c>
      <c r="R3" s="36">
        <v>919</v>
      </c>
      <c r="S3" s="36">
        <v>977</v>
      </c>
      <c r="T3" s="36">
        <v>902</v>
      </c>
      <c r="U3" s="36">
        <v>919</v>
      </c>
      <c r="V3" s="36"/>
      <c r="W3" s="36"/>
      <c r="X3" s="52">
        <f t="shared" ref="X3:X65" si="1">AVERAGE(G3:U3)</f>
        <v>964</v>
      </c>
      <c r="Y3" s="52">
        <f t="shared" ref="Y3:Y5" si="2">(Q3+R3+S3+T3+U3)/5</f>
        <v>946.2</v>
      </c>
      <c r="CR3" s="36">
        <v>4</v>
      </c>
      <c r="CS3" s="36">
        <v>3</v>
      </c>
      <c r="CT3" s="36">
        <v>7</v>
      </c>
      <c r="CU3" s="36">
        <v>9</v>
      </c>
      <c r="CV3" s="36">
        <v>13</v>
      </c>
      <c r="CW3" s="36">
        <v>11</v>
      </c>
      <c r="CX3" s="36">
        <v>6</v>
      </c>
      <c r="CY3" s="36">
        <v>5</v>
      </c>
      <c r="CZ3" s="36">
        <v>5</v>
      </c>
      <c r="DA3" s="36">
        <v>10</v>
      </c>
      <c r="DB3" s="36">
        <v>8</v>
      </c>
      <c r="DC3" s="36">
        <v>9</v>
      </c>
      <c r="DD3" s="36">
        <v>5</v>
      </c>
      <c r="DE3" s="36">
        <v>3</v>
      </c>
      <c r="DF3" s="36">
        <v>5</v>
      </c>
      <c r="DG3" s="36">
        <v>18</v>
      </c>
      <c r="DH3" s="36">
        <v>3</v>
      </c>
      <c r="DI3" s="36">
        <v>6</v>
      </c>
      <c r="DJ3" s="36">
        <v>5</v>
      </c>
      <c r="GI3" s="36">
        <v>4</v>
      </c>
      <c r="GJ3" s="36">
        <v>0</v>
      </c>
      <c r="GK3" s="36">
        <v>0</v>
      </c>
      <c r="GL3" s="36">
        <v>1</v>
      </c>
      <c r="GM3" s="36">
        <v>2</v>
      </c>
      <c r="GN3" s="36">
        <v>0</v>
      </c>
      <c r="GO3" s="36">
        <v>1</v>
      </c>
      <c r="GP3" s="36">
        <v>1</v>
      </c>
      <c r="GQ3" s="36">
        <v>1</v>
      </c>
      <c r="GR3" s="35">
        <v>2</v>
      </c>
      <c r="GS3" s="35">
        <v>3</v>
      </c>
      <c r="GT3" s="36">
        <v>2</v>
      </c>
      <c r="GU3" s="36">
        <v>1</v>
      </c>
      <c r="GV3" s="35">
        <v>2</v>
      </c>
      <c r="GW3" s="35">
        <v>3</v>
      </c>
      <c r="GX3" s="35">
        <v>2</v>
      </c>
      <c r="GY3" s="35">
        <v>2</v>
      </c>
      <c r="GZ3" s="36">
        <v>3</v>
      </c>
      <c r="HA3" s="36">
        <v>4</v>
      </c>
      <c r="HB3" s="100"/>
    </row>
    <row r="4" spans="1:210">
      <c r="A4" s="41" t="s">
        <v>241</v>
      </c>
      <c r="B4" s="34" t="s">
        <v>246</v>
      </c>
      <c r="C4" s="37"/>
      <c r="D4" s="37"/>
      <c r="E4" s="37"/>
      <c r="F4" s="37"/>
      <c r="G4" s="35">
        <v>3.29</v>
      </c>
      <c r="H4" s="35">
        <v>3.13</v>
      </c>
      <c r="I4" s="35">
        <v>2.96</v>
      </c>
      <c r="J4" s="35">
        <v>2.72</v>
      </c>
      <c r="K4" s="35">
        <v>2.61</v>
      </c>
      <c r="L4" s="35">
        <v>2.56</v>
      </c>
      <c r="M4" s="35">
        <v>2.39</v>
      </c>
      <c r="N4" s="35">
        <v>2.2400000000000002</v>
      </c>
      <c r="O4" s="35">
        <v>2.12</v>
      </c>
      <c r="P4" s="35">
        <v>1.82</v>
      </c>
      <c r="Q4" s="35">
        <v>1.76</v>
      </c>
      <c r="R4" s="35">
        <v>1.72</v>
      </c>
      <c r="S4" s="35">
        <v>1.65</v>
      </c>
      <c r="T4" s="35">
        <v>1.6</v>
      </c>
      <c r="U4" s="35">
        <v>1.56</v>
      </c>
      <c r="V4" s="35"/>
      <c r="W4" s="35"/>
      <c r="X4" s="52">
        <f t="shared" si="1"/>
        <v>2.2753333333333337</v>
      </c>
      <c r="Y4" s="52">
        <f t="shared" si="2"/>
        <v>1.6580000000000001</v>
      </c>
      <c r="CR4" s="37"/>
      <c r="CS4" s="37"/>
      <c r="CT4" s="37"/>
      <c r="CU4" s="37"/>
      <c r="CV4" s="35">
        <v>3.11</v>
      </c>
      <c r="CW4" s="35">
        <v>3.4</v>
      </c>
      <c r="CX4" s="35">
        <v>3.1</v>
      </c>
      <c r="CY4" s="35">
        <v>2.77</v>
      </c>
      <c r="CZ4" s="35">
        <v>2.33</v>
      </c>
      <c r="DA4" s="35">
        <v>2.74</v>
      </c>
      <c r="DB4" s="35">
        <v>2.71</v>
      </c>
      <c r="DC4" s="35">
        <v>2.73</v>
      </c>
      <c r="DD4" s="35">
        <v>2.5099999999999998</v>
      </c>
      <c r="DE4" s="35">
        <v>2.17</v>
      </c>
      <c r="DF4" s="35">
        <v>2.4500000000000002</v>
      </c>
      <c r="DG4" s="35">
        <v>2.37</v>
      </c>
      <c r="DH4" s="35">
        <v>2.13</v>
      </c>
      <c r="DI4" s="35">
        <v>2.21</v>
      </c>
      <c r="DJ4" s="35">
        <v>2.33</v>
      </c>
      <c r="GI4" s="37"/>
      <c r="GJ4" s="37"/>
      <c r="GK4" s="37"/>
      <c r="GL4" s="37"/>
      <c r="GM4" s="35">
        <v>2.37</v>
      </c>
      <c r="GN4" s="35">
        <v>2.65</v>
      </c>
      <c r="GO4" s="35">
        <v>2.98</v>
      </c>
      <c r="GP4" s="35">
        <v>2.54</v>
      </c>
      <c r="GQ4" s="35">
        <v>2.46</v>
      </c>
      <c r="GR4" s="35">
        <v>2.33</v>
      </c>
      <c r="GS4" s="35">
        <v>2.63</v>
      </c>
      <c r="GT4" s="36">
        <v>2.9</v>
      </c>
      <c r="GU4" s="36">
        <v>2.73</v>
      </c>
      <c r="GV4" s="36">
        <v>2.38</v>
      </c>
      <c r="GW4" s="36">
        <v>2.12</v>
      </c>
      <c r="GX4" s="36">
        <v>2.2799999999999998</v>
      </c>
      <c r="GY4" s="36">
        <v>2.14</v>
      </c>
      <c r="GZ4" s="36">
        <v>1.87</v>
      </c>
      <c r="HA4" s="36">
        <v>2.0699999999999998</v>
      </c>
      <c r="HB4" s="100"/>
    </row>
    <row r="5" spans="1:210" s="47" customFormat="1">
      <c r="A5" s="50" t="s">
        <v>241</v>
      </c>
      <c r="B5" s="46" t="s">
        <v>245</v>
      </c>
      <c r="C5" s="51"/>
      <c r="D5" s="51"/>
      <c r="E5" s="51"/>
      <c r="F5" s="51"/>
      <c r="G5" s="48">
        <f>(G3/((G2/G4)*100))*100000</f>
        <v>7.3930323921916328</v>
      </c>
      <c r="H5" s="48">
        <f t="shared" ref="H5:U5" si="3">(H3/((H2/H4)*100))*100000</f>
        <v>7.707252636542913</v>
      </c>
      <c r="I5" s="48">
        <f t="shared" si="3"/>
        <v>7.6999604507500443</v>
      </c>
      <c r="J5" s="48">
        <f t="shared" si="3"/>
        <v>7.5114635160517906</v>
      </c>
      <c r="K5" s="48">
        <f t="shared" si="3"/>
        <v>7.1132621834820355</v>
      </c>
      <c r="L5" s="48">
        <f t="shared" si="3"/>
        <v>8.3179356671500013</v>
      </c>
      <c r="M5" s="48">
        <f t="shared" si="3"/>
        <v>7.0824060214296347</v>
      </c>
      <c r="N5" s="48">
        <f t="shared" si="3"/>
        <v>7.4425870170443815</v>
      </c>
      <c r="O5" s="48">
        <f t="shared" si="3"/>
        <v>7.1286086510159121</v>
      </c>
      <c r="P5" s="48">
        <f t="shared" si="3"/>
        <v>6.5658280954649548</v>
      </c>
      <c r="Q5" s="48">
        <f t="shared" si="3"/>
        <v>7.1401308287823317</v>
      </c>
      <c r="R5" s="48">
        <f t="shared" si="3"/>
        <v>6.3351114780510667</v>
      </c>
      <c r="S5" s="48">
        <f t="shared" si="3"/>
        <v>6.5700079473437523</v>
      </c>
      <c r="T5" s="48">
        <f t="shared" si="3"/>
        <v>5.965287910289212</v>
      </c>
      <c r="U5" s="48">
        <f t="shared" si="3"/>
        <v>5.9823988182421353</v>
      </c>
      <c r="V5" s="48"/>
      <c r="W5" s="48"/>
      <c r="X5" s="52">
        <f t="shared" si="1"/>
        <v>7.0636849075887849</v>
      </c>
      <c r="Y5" s="52">
        <f t="shared" si="2"/>
        <v>6.3985873965416991</v>
      </c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</row>
    <row r="6" spans="1:210">
      <c r="C6" s="34">
        <v>1996</v>
      </c>
      <c r="D6" s="34">
        <v>1997</v>
      </c>
      <c r="E6" s="34">
        <v>1998</v>
      </c>
      <c r="F6" s="34">
        <v>1999</v>
      </c>
      <c r="G6" s="34">
        <v>2000</v>
      </c>
      <c r="H6" s="34">
        <v>2001</v>
      </c>
      <c r="I6" s="34">
        <v>2002</v>
      </c>
      <c r="J6" s="34">
        <v>2003</v>
      </c>
      <c r="K6" s="34">
        <v>2004</v>
      </c>
      <c r="L6" s="34">
        <v>2005</v>
      </c>
      <c r="M6" s="34">
        <v>2006</v>
      </c>
      <c r="N6" s="34">
        <v>2007</v>
      </c>
      <c r="O6" s="34">
        <v>2008</v>
      </c>
      <c r="P6" s="34">
        <v>2009</v>
      </c>
      <c r="Q6" s="34">
        <v>2010</v>
      </c>
      <c r="R6" s="34">
        <v>2011</v>
      </c>
      <c r="S6" s="34">
        <v>2012</v>
      </c>
      <c r="T6" s="34">
        <v>2013</v>
      </c>
      <c r="U6" s="34">
        <v>2014</v>
      </c>
      <c r="V6" s="34">
        <v>215</v>
      </c>
      <c r="W6" s="34"/>
      <c r="X6" s="52">
        <f t="shared" si="1"/>
        <v>2007</v>
      </c>
    </row>
    <row r="7" spans="1:210">
      <c r="A7" s="43" t="s">
        <v>5</v>
      </c>
      <c r="B7" s="34" t="s">
        <v>248</v>
      </c>
      <c r="C7" s="36">
        <v>31857</v>
      </c>
      <c r="D7" s="36">
        <v>35253</v>
      </c>
      <c r="E7" s="36">
        <v>36096</v>
      </c>
      <c r="F7" s="36">
        <v>35387</v>
      </c>
      <c r="G7" s="36">
        <v>39393</v>
      </c>
      <c r="H7" s="36">
        <v>38755</v>
      </c>
      <c r="I7" s="36">
        <v>38426</v>
      </c>
      <c r="J7" s="36">
        <v>37335</v>
      </c>
      <c r="K7" s="36">
        <v>35969</v>
      </c>
      <c r="L7" s="36">
        <v>36305</v>
      </c>
      <c r="M7" s="36">
        <v>37577</v>
      </c>
      <c r="N7" s="36">
        <v>35083</v>
      </c>
      <c r="O7" s="36">
        <v>32248</v>
      </c>
      <c r="P7" s="36">
        <v>26843</v>
      </c>
      <c r="Q7" s="36">
        <v>25045</v>
      </c>
      <c r="R7" s="36">
        <v>27507</v>
      </c>
      <c r="S7" s="36">
        <v>27745</v>
      </c>
      <c r="T7" s="36">
        <v>28132</v>
      </c>
      <c r="U7" s="36">
        <v>28528</v>
      </c>
      <c r="V7" s="36">
        <v>25465</v>
      </c>
      <c r="W7" s="36"/>
      <c r="X7" s="52">
        <f t="shared" si="1"/>
        <v>32992.73333333333</v>
      </c>
    </row>
    <row r="8" spans="1:210">
      <c r="A8" s="43" t="s">
        <v>5</v>
      </c>
      <c r="B8" s="34" t="s">
        <v>247</v>
      </c>
      <c r="C8" s="36">
        <v>90</v>
      </c>
      <c r="D8" s="36">
        <v>120</v>
      </c>
      <c r="E8" s="36">
        <v>105</v>
      </c>
      <c r="F8" s="36">
        <v>114</v>
      </c>
      <c r="G8" s="36">
        <v>118</v>
      </c>
      <c r="H8" s="53">
        <v>118</v>
      </c>
      <c r="I8" s="53">
        <v>101</v>
      </c>
      <c r="J8" s="53">
        <v>127</v>
      </c>
      <c r="K8" s="53">
        <v>124</v>
      </c>
      <c r="L8" s="53">
        <v>143</v>
      </c>
      <c r="M8" s="53">
        <v>124</v>
      </c>
      <c r="N8" s="53">
        <v>154</v>
      </c>
      <c r="O8" s="53">
        <v>166</v>
      </c>
      <c r="P8" s="53">
        <v>110</v>
      </c>
      <c r="Q8" s="53">
        <v>136</v>
      </c>
      <c r="R8" s="53">
        <v>123</v>
      </c>
      <c r="S8" s="53">
        <v>145</v>
      </c>
      <c r="T8" s="53">
        <v>188</v>
      </c>
      <c r="U8" s="53">
        <v>169</v>
      </c>
      <c r="V8" s="53">
        <v>125</v>
      </c>
      <c r="W8" s="53"/>
      <c r="X8" s="52">
        <f t="shared" si="1"/>
        <v>136.4</v>
      </c>
    </row>
    <row r="9" spans="1:210" s="77" customFormat="1">
      <c r="A9" s="72" t="s">
        <v>5</v>
      </c>
      <c r="B9" s="73" t="s">
        <v>246</v>
      </c>
      <c r="C9" s="74"/>
      <c r="D9" s="74"/>
      <c r="E9" s="74"/>
      <c r="F9" s="74"/>
      <c r="G9" s="75">
        <v>3.31</v>
      </c>
      <c r="H9" s="75">
        <v>3.04</v>
      </c>
      <c r="I9" s="75">
        <v>2.79</v>
      </c>
      <c r="J9" s="75">
        <v>2.61</v>
      </c>
      <c r="K9" s="75">
        <v>2.46</v>
      </c>
      <c r="L9" s="75">
        <v>2.23</v>
      </c>
      <c r="M9" s="75">
        <v>2.2400000000000002</v>
      </c>
      <c r="N9" s="75">
        <v>1.98</v>
      </c>
      <c r="O9" s="75">
        <v>1.73</v>
      </c>
      <c r="P9" s="75">
        <v>1.51</v>
      </c>
      <c r="Q9" s="75">
        <v>1.42</v>
      </c>
      <c r="R9" s="75">
        <v>1.49</v>
      </c>
      <c r="S9" s="75">
        <v>1.39</v>
      </c>
      <c r="T9" s="75">
        <v>1.34</v>
      </c>
      <c r="U9" s="75">
        <v>1.31</v>
      </c>
      <c r="V9" s="75">
        <v>1.26</v>
      </c>
      <c r="W9" s="75"/>
      <c r="X9" s="76">
        <f t="shared" si="1"/>
        <v>2.0566666666666666</v>
      </c>
    </row>
    <row r="10" spans="1:210" s="47" customFormat="1">
      <c r="A10" s="45" t="s">
        <v>5</v>
      </c>
      <c r="B10" s="46" t="s">
        <v>245</v>
      </c>
      <c r="C10" s="49"/>
      <c r="D10" s="49"/>
      <c r="E10" s="49"/>
      <c r="F10" s="49"/>
      <c r="G10" s="48">
        <f>(G8/((G7/G9)*100))*100000</f>
        <v>9.9149595105729436</v>
      </c>
      <c r="H10" s="48">
        <f t="shared" ref="H10:V10" si="4">(H8/((H7/H9)*100))*100000</f>
        <v>9.2560959876145024</v>
      </c>
      <c r="I10" s="48">
        <f t="shared" si="4"/>
        <v>7.3333159839691877</v>
      </c>
      <c r="J10" s="48">
        <f t="shared" si="4"/>
        <v>8.8782643631980722</v>
      </c>
      <c r="K10" s="48">
        <f t="shared" si="4"/>
        <v>8.4806361033111841</v>
      </c>
      <c r="L10" s="48">
        <f t="shared" si="4"/>
        <v>8.7836386172703484</v>
      </c>
      <c r="M10" s="48">
        <f t="shared" si="4"/>
        <v>7.3917555951779015</v>
      </c>
      <c r="N10" s="48">
        <f t="shared" si="4"/>
        <v>8.6913889918193998</v>
      </c>
      <c r="O10" s="48">
        <f t="shared" si="4"/>
        <v>8.9053584718432148</v>
      </c>
      <c r="P10" s="48">
        <f t="shared" si="4"/>
        <v>6.1878329545877886</v>
      </c>
      <c r="Q10" s="48">
        <f t="shared" si="4"/>
        <v>7.710920343381912</v>
      </c>
      <c r="R10" s="48">
        <f t="shared" si="4"/>
        <v>6.6626676845893771</v>
      </c>
      <c r="S10" s="48">
        <f t="shared" si="4"/>
        <v>7.2643719589115161</v>
      </c>
      <c r="T10" s="48">
        <f t="shared" si="4"/>
        <v>8.9549267737807483</v>
      </c>
      <c r="U10" s="48">
        <f t="shared" si="4"/>
        <v>7.7604458777341563</v>
      </c>
      <c r="V10" s="48">
        <f t="shared" si="4"/>
        <v>6.1849597486746521</v>
      </c>
      <c r="W10" s="48"/>
      <c r="X10" s="52">
        <f t="shared" si="1"/>
        <v>8.1451052811841507</v>
      </c>
      <c r="Y10" s="52">
        <f>(Q10+R10+S10+T10+U10)/5</f>
        <v>7.6706665276795416</v>
      </c>
    </row>
    <row r="11" spans="1:210">
      <c r="C11" s="34">
        <v>1996</v>
      </c>
      <c r="D11" s="34">
        <v>1997</v>
      </c>
      <c r="E11" s="34">
        <v>1998</v>
      </c>
      <c r="F11" s="34">
        <v>1999</v>
      </c>
      <c r="G11" s="34">
        <v>2000</v>
      </c>
      <c r="H11" s="34">
        <v>2001</v>
      </c>
      <c r="I11" s="34">
        <v>2002</v>
      </c>
      <c r="J11" s="34">
        <v>2003</v>
      </c>
      <c r="K11" s="34">
        <v>2004</v>
      </c>
      <c r="L11" s="34">
        <v>2005</v>
      </c>
      <c r="M11" s="34">
        <v>2006</v>
      </c>
      <c r="N11" s="34">
        <v>2007</v>
      </c>
      <c r="O11" s="34">
        <v>2008</v>
      </c>
      <c r="P11" s="34">
        <v>2009</v>
      </c>
      <c r="Q11" s="34">
        <v>2010</v>
      </c>
      <c r="R11" s="34">
        <v>2011</v>
      </c>
      <c r="S11" s="34">
        <v>2012</v>
      </c>
      <c r="T11" s="34">
        <v>2013</v>
      </c>
      <c r="U11" s="34">
        <v>2014</v>
      </c>
      <c r="V11" s="34"/>
      <c r="W11" s="34"/>
      <c r="X11" s="52">
        <f t="shared" si="1"/>
        <v>2007</v>
      </c>
      <c r="Y11" s="52"/>
    </row>
    <row r="12" spans="1:210">
      <c r="A12" s="43" t="s">
        <v>6</v>
      </c>
      <c r="B12" s="34" t="s">
        <v>248</v>
      </c>
      <c r="C12" s="36">
        <v>71590</v>
      </c>
      <c r="D12" s="36">
        <v>72536</v>
      </c>
      <c r="E12" s="36">
        <v>71571</v>
      </c>
      <c r="F12" s="36">
        <v>70187</v>
      </c>
      <c r="G12" s="36">
        <v>70661</v>
      </c>
      <c r="H12" s="36">
        <v>66076</v>
      </c>
      <c r="I12" s="36">
        <v>59530</v>
      </c>
      <c r="J12" s="36">
        <v>56946</v>
      </c>
      <c r="K12" s="36">
        <v>58289</v>
      </c>
      <c r="L12" s="36">
        <v>60340</v>
      </c>
      <c r="M12" s="36">
        <v>63042</v>
      </c>
      <c r="N12" s="36">
        <v>63718</v>
      </c>
      <c r="O12" s="36">
        <v>63159</v>
      </c>
      <c r="P12" s="36">
        <v>49945</v>
      </c>
      <c r="Q12" s="36">
        <v>48462</v>
      </c>
      <c r="R12" s="36">
        <v>50180</v>
      </c>
      <c r="S12" s="36">
        <v>50963</v>
      </c>
      <c r="T12" s="36">
        <v>50209</v>
      </c>
      <c r="U12" s="36">
        <v>50062</v>
      </c>
      <c r="V12" s="36"/>
      <c r="W12" s="36"/>
      <c r="X12" s="52">
        <f t="shared" si="1"/>
        <v>57438.8</v>
      </c>
      <c r="Y12" s="52"/>
    </row>
    <row r="13" spans="1:210">
      <c r="A13" s="43" t="s">
        <v>6</v>
      </c>
      <c r="B13" s="34" t="s">
        <v>247</v>
      </c>
      <c r="C13" s="36">
        <v>152</v>
      </c>
      <c r="D13" s="36">
        <v>164</v>
      </c>
      <c r="E13" s="36">
        <v>125</v>
      </c>
      <c r="F13" s="36">
        <v>147</v>
      </c>
      <c r="G13" s="36">
        <v>157</v>
      </c>
      <c r="H13" s="36">
        <v>168</v>
      </c>
      <c r="I13" s="36">
        <v>158</v>
      </c>
      <c r="J13" s="36">
        <v>170</v>
      </c>
      <c r="K13" s="35">
        <v>136</v>
      </c>
      <c r="L13" s="35">
        <v>189</v>
      </c>
      <c r="M13" s="36">
        <v>160</v>
      </c>
      <c r="N13" s="35">
        <v>140</v>
      </c>
      <c r="O13" s="36">
        <v>160</v>
      </c>
      <c r="P13" s="36">
        <v>121</v>
      </c>
      <c r="Q13" s="36">
        <v>144</v>
      </c>
      <c r="R13" s="36">
        <v>145</v>
      </c>
      <c r="S13" s="36">
        <v>150</v>
      </c>
      <c r="T13" s="36">
        <v>128</v>
      </c>
      <c r="U13" s="36">
        <v>173</v>
      </c>
      <c r="V13" s="36"/>
      <c r="W13" s="36"/>
      <c r="X13" s="52">
        <f t="shared" si="1"/>
        <v>153.26666666666668</v>
      </c>
      <c r="Y13" s="52"/>
    </row>
    <row r="14" spans="1:210">
      <c r="A14" s="43" t="s">
        <v>6</v>
      </c>
      <c r="B14" s="34" t="s">
        <v>246</v>
      </c>
      <c r="C14" s="37"/>
      <c r="D14" s="37"/>
      <c r="E14" s="37"/>
      <c r="F14" s="37"/>
      <c r="G14" s="36">
        <v>3.87</v>
      </c>
      <c r="H14" s="36">
        <v>3.58</v>
      </c>
      <c r="I14" s="36">
        <v>3.24</v>
      </c>
      <c r="J14" s="36">
        <v>3.06</v>
      </c>
      <c r="K14" s="36">
        <v>3.06</v>
      </c>
      <c r="L14" s="36">
        <v>3.09</v>
      </c>
      <c r="M14" s="36">
        <v>3.12</v>
      </c>
      <c r="N14" s="36">
        <v>3.06</v>
      </c>
      <c r="O14" s="36">
        <v>2.96</v>
      </c>
      <c r="P14" s="36">
        <v>2.35</v>
      </c>
      <c r="Q14" s="36">
        <v>2.27</v>
      </c>
      <c r="R14" s="36">
        <v>2.33</v>
      </c>
      <c r="S14" s="36">
        <v>2.34</v>
      </c>
      <c r="T14" s="36">
        <v>2.2999999999999998</v>
      </c>
      <c r="U14" s="38">
        <v>2.27</v>
      </c>
      <c r="V14" s="38"/>
      <c r="W14" s="38"/>
      <c r="X14" s="52">
        <f t="shared" si="1"/>
        <v>2.86</v>
      </c>
      <c r="Y14" s="52">
        <f t="shared" ref="Y14:Y65" si="5">(Q14+R14+S14+T14+U14)/5</f>
        <v>2.3019999999999996</v>
      </c>
    </row>
    <row r="15" spans="1:210" s="47" customFormat="1">
      <c r="A15" s="45" t="s">
        <v>6</v>
      </c>
      <c r="B15" s="46" t="s">
        <v>245</v>
      </c>
      <c r="C15" s="49"/>
      <c r="D15" s="49"/>
      <c r="E15" s="49"/>
      <c r="F15" s="49"/>
      <c r="G15" s="48">
        <f>(G13/((G12/G14)*100))*100000</f>
        <v>8.598661213399188</v>
      </c>
      <c r="H15" s="48">
        <f t="shared" ref="H15:U15" si="6">(H13/((H12/H14)*100))*100000</f>
        <v>9.1022458986621473</v>
      </c>
      <c r="I15" s="48">
        <f t="shared" si="6"/>
        <v>8.5993616663866952</v>
      </c>
      <c r="J15" s="48">
        <f t="shared" si="6"/>
        <v>9.1349699715519979</v>
      </c>
      <c r="K15" s="48">
        <f t="shared" si="6"/>
        <v>7.1395975226886721</v>
      </c>
      <c r="L15" s="48">
        <f t="shared" si="6"/>
        <v>9.6786542923433885</v>
      </c>
      <c r="M15" s="48">
        <f t="shared" si="6"/>
        <v>7.9185305034738755</v>
      </c>
      <c r="N15" s="48">
        <f t="shared" si="6"/>
        <v>6.7233748705232443</v>
      </c>
      <c r="O15" s="48">
        <f t="shared" si="6"/>
        <v>7.4985354422964257</v>
      </c>
      <c r="P15" s="48">
        <f t="shared" si="6"/>
        <v>5.6932625888477331</v>
      </c>
      <c r="Q15" s="48">
        <f t="shared" si="6"/>
        <v>6.745078618298872</v>
      </c>
      <c r="R15" s="48">
        <f t="shared" si="6"/>
        <v>6.732762056596254</v>
      </c>
      <c r="S15" s="48">
        <f t="shared" si="6"/>
        <v>6.8873496458214776</v>
      </c>
      <c r="T15" s="48">
        <f t="shared" si="6"/>
        <v>5.8634906092533212</v>
      </c>
      <c r="U15" s="48">
        <f t="shared" si="6"/>
        <v>7.8444728536614594</v>
      </c>
      <c r="V15" s="48"/>
      <c r="W15" s="48"/>
      <c r="X15" s="52">
        <f t="shared" si="1"/>
        <v>7.6106898502536504</v>
      </c>
      <c r="Y15" s="52">
        <f t="shared" si="5"/>
        <v>6.8146307567262765</v>
      </c>
    </row>
    <row r="16" spans="1:210">
      <c r="C16" s="34">
        <v>1996</v>
      </c>
      <c r="D16" s="34">
        <v>1997</v>
      </c>
      <c r="E16" s="34">
        <v>1998</v>
      </c>
      <c r="F16" s="34">
        <v>1999</v>
      </c>
      <c r="G16" s="34">
        <v>2000</v>
      </c>
      <c r="H16" s="34">
        <v>2001</v>
      </c>
      <c r="I16" s="34">
        <v>2002</v>
      </c>
      <c r="J16" s="34">
        <v>2003</v>
      </c>
      <c r="K16" s="34">
        <v>2004</v>
      </c>
      <c r="L16" s="34">
        <v>2005</v>
      </c>
      <c r="M16" s="34">
        <v>2006</v>
      </c>
      <c r="N16" s="34">
        <v>2007</v>
      </c>
      <c r="O16" s="34">
        <v>2008</v>
      </c>
      <c r="P16" s="34">
        <v>2009</v>
      </c>
      <c r="Q16" s="34">
        <v>2010</v>
      </c>
      <c r="R16" s="34">
        <v>2011</v>
      </c>
      <c r="S16" s="34">
        <v>2012</v>
      </c>
      <c r="T16" s="34">
        <v>2013</v>
      </c>
      <c r="U16" s="34">
        <v>2014</v>
      </c>
      <c r="V16" s="34">
        <v>2015</v>
      </c>
      <c r="W16" s="34"/>
      <c r="X16" s="52">
        <f t="shared" si="1"/>
        <v>2007</v>
      </c>
      <c r="Y16" s="52">
        <f t="shared" si="5"/>
        <v>2012</v>
      </c>
    </row>
    <row r="17" spans="1:25">
      <c r="A17" s="43" t="s">
        <v>7</v>
      </c>
      <c r="B17" s="34" t="s">
        <v>248</v>
      </c>
      <c r="C17" s="36">
        <v>17553</v>
      </c>
      <c r="D17" s="36">
        <v>18056</v>
      </c>
      <c r="E17" s="36">
        <v>19153</v>
      </c>
      <c r="F17" s="36">
        <v>19322</v>
      </c>
      <c r="G17" s="36">
        <v>19721</v>
      </c>
      <c r="H17" s="36">
        <v>18544</v>
      </c>
      <c r="I17" s="36">
        <v>17919</v>
      </c>
      <c r="J17" s="36">
        <v>17586</v>
      </c>
      <c r="K17" s="36">
        <v>17260</v>
      </c>
      <c r="L17" s="36">
        <v>17785</v>
      </c>
      <c r="M17" s="36">
        <v>18134</v>
      </c>
      <c r="N17" s="35">
        <v>17318</v>
      </c>
      <c r="O17" s="36">
        <v>17091</v>
      </c>
      <c r="P17" s="36">
        <v>15558</v>
      </c>
      <c r="Q17" s="36">
        <v>15093</v>
      </c>
      <c r="R17" s="36">
        <v>15194</v>
      </c>
      <c r="S17" s="36">
        <v>15243</v>
      </c>
      <c r="T17" s="36">
        <v>15024</v>
      </c>
      <c r="U17" s="36">
        <v>15127</v>
      </c>
      <c r="V17" s="36"/>
      <c r="W17" s="36"/>
      <c r="X17" s="52">
        <f t="shared" si="1"/>
        <v>16839.8</v>
      </c>
      <c r="Y17" s="52">
        <f t="shared" si="5"/>
        <v>15136.2</v>
      </c>
    </row>
    <row r="18" spans="1:25">
      <c r="A18" s="43" t="s">
        <v>7</v>
      </c>
      <c r="B18" s="34" t="s">
        <v>247</v>
      </c>
      <c r="C18" s="36">
        <v>27</v>
      </c>
      <c r="D18" s="36">
        <v>21</v>
      </c>
      <c r="E18" s="36">
        <v>22</v>
      </c>
      <c r="F18" s="36">
        <v>21</v>
      </c>
      <c r="G18" s="36">
        <v>19</v>
      </c>
      <c r="H18" s="36">
        <v>25</v>
      </c>
      <c r="I18" s="36">
        <v>19</v>
      </c>
      <c r="J18" s="36">
        <v>24</v>
      </c>
      <c r="K18" s="36">
        <v>14</v>
      </c>
      <c r="L18" s="36">
        <v>26</v>
      </c>
      <c r="M18" s="36">
        <v>26</v>
      </c>
      <c r="N18" s="36">
        <v>27</v>
      </c>
      <c r="O18" s="36">
        <v>24</v>
      </c>
      <c r="P18" s="36">
        <v>28</v>
      </c>
      <c r="Q18" s="36">
        <v>16</v>
      </c>
      <c r="R18" s="36">
        <v>22</v>
      </c>
      <c r="S18" s="36">
        <v>36</v>
      </c>
      <c r="T18" s="36">
        <v>24</v>
      </c>
      <c r="U18" s="36">
        <v>15</v>
      </c>
      <c r="V18" s="36">
        <v>19</v>
      </c>
      <c r="W18" s="36"/>
      <c r="X18" s="52">
        <f t="shared" si="1"/>
        <v>23</v>
      </c>
      <c r="Y18" s="52">
        <f t="shared" si="5"/>
        <v>22.6</v>
      </c>
    </row>
    <row r="19" spans="1:25" s="77" customFormat="1">
      <c r="A19" s="72" t="s">
        <v>7</v>
      </c>
      <c r="B19" s="73" t="s">
        <v>246</v>
      </c>
      <c r="C19" s="74"/>
      <c r="D19" s="74"/>
      <c r="E19" s="74"/>
      <c r="F19" s="74"/>
      <c r="G19" s="75">
        <v>5.79</v>
      </c>
      <c r="H19" s="75">
        <v>5.29</v>
      </c>
      <c r="I19" s="75">
        <v>5.3</v>
      </c>
      <c r="J19" s="75">
        <v>5.05</v>
      </c>
      <c r="K19" s="75">
        <v>4.83</v>
      </c>
      <c r="L19" s="75">
        <v>4.75</v>
      </c>
      <c r="M19" s="75">
        <v>4.6500000000000004</v>
      </c>
      <c r="N19" s="75">
        <v>4.3099999999999996</v>
      </c>
      <c r="O19" s="75">
        <v>4.08</v>
      </c>
      <c r="P19" s="75">
        <v>3.54</v>
      </c>
      <c r="Q19" s="75">
        <v>3.37</v>
      </c>
      <c r="R19" s="75">
        <v>3.27</v>
      </c>
      <c r="S19" s="75">
        <v>3.33</v>
      </c>
      <c r="T19" s="75">
        <v>3.12</v>
      </c>
      <c r="U19" s="75">
        <v>3.17</v>
      </c>
      <c r="V19" s="75">
        <v>3</v>
      </c>
      <c r="W19" s="75"/>
      <c r="X19" s="76">
        <f t="shared" si="1"/>
        <v>4.2566666666666659</v>
      </c>
      <c r="Y19" s="76">
        <f t="shared" si="5"/>
        <v>3.2519999999999998</v>
      </c>
    </row>
    <row r="20" spans="1:25" s="47" customFormat="1">
      <c r="A20" s="45" t="s">
        <v>7</v>
      </c>
      <c r="B20" s="46" t="s">
        <v>245</v>
      </c>
      <c r="C20" s="49"/>
      <c r="D20" s="49"/>
      <c r="E20" s="49"/>
      <c r="F20" s="49"/>
      <c r="G20" s="48">
        <f>(G18/((G17/G19)*100))*100000</f>
        <v>5.578317529537042</v>
      </c>
      <c r="H20" s="48">
        <f t="shared" ref="H20:U20" si="7">(H18/((H17/H19)*100))*100000</f>
        <v>7.1316867989646244</v>
      </c>
      <c r="I20" s="48">
        <f t="shared" si="7"/>
        <v>5.619733244042636</v>
      </c>
      <c r="J20" s="48">
        <f t="shared" si="7"/>
        <v>6.8918457864210163</v>
      </c>
      <c r="K20" s="48">
        <f t="shared" si="7"/>
        <v>3.917728852838934</v>
      </c>
      <c r="L20" s="48">
        <f t="shared" si="7"/>
        <v>6.944053978071409</v>
      </c>
      <c r="M20" s="48">
        <f t="shared" si="7"/>
        <v>6.6670343002095516</v>
      </c>
      <c r="N20" s="48">
        <f t="shared" si="7"/>
        <v>6.7195981060168606</v>
      </c>
      <c r="O20" s="48">
        <f t="shared" si="7"/>
        <v>5.7293312269615591</v>
      </c>
      <c r="P20" s="48">
        <f t="shared" si="7"/>
        <v>6.3709988430389508</v>
      </c>
      <c r="Q20" s="48">
        <f t="shared" si="7"/>
        <v>3.5725170608891537</v>
      </c>
      <c r="R20" s="48">
        <f t="shared" si="7"/>
        <v>4.7347637225220485</v>
      </c>
      <c r="S20" s="48">
        <f t="shared" si="7"/>
        <v>7.8645935839401675</v>
      </c>
      <c r="T20" s="48">
        <f t="shared" si="7"/>
        <v>4.9840255591054321</v>
      </c>
      <c r="U20" s="48">
        <f t="shared" si="7"/>
        <v>3.1433859985456465</v>
      </c>
      <c r="V20" s="48"/>
      <c r="W20" s="48"/>
      <c r="X20" s="52">
        <f t="shared" si="1"/>
        <v>5.7246409727403353</v>
      </c>
      <c r="Y20" s="52">
        <f t="shared" si="5"/>
        <v>4.8598571850004895</v>
      </c>
    </row>
    <row r="21" spans="1:25">
      <c r="C21" s="34">
        <v>1996</v>
      </c>
      <c r="D21" s="34">
        <v>1997</v>
      </c>
      <c r="E21" s="34">
        <v>1998</v>
      </c>
      <c r="F21" s="34">
        <v>1999</v>
      </c>
      <c r="G21" s="34">
        <v>2000</v>
      </c>
      <c r="H21" s="34">
        <v>2001</v>
      </c>
      <c r="I21" s="34">
        <v>2002</v>
      </c>
      <c r="J21" s="34">
        <v>2003</v>
      </c>
      <c r="K21" s="34">
        <v>2004</v>
      </c>
      <c r="L21" s="34">
        <v>2005</v>
      </c>
      <c r="M21" s="34">
        <v>2006</v>
      </c>
      <c r="N21" s="34">
        <v>2007</v>
      </c>
      <c r="O21" s="34">
        <v>2008</v>
      </c>
      <c r="P21" s="34">
        <v>2009</v>
      </c>
      <c r="Q21" s="34">
        <v>2010</v>
      </c>
      <c r="R21" s="34">
        <v>2011</v>
      </c>
      <c r="S21" s="34">
        <v>2012</v>
      </c>
      <c r="T21" s="34">
        <v>2013</v>
      </c>
      <c r="U21" s="34">
        <v>2014</v>
      </c>
      <c r="V21" s="34"/>
      <c r="W21" s="34"/>
      <c r="X21" s="52">
        <f t="shared" si="1"/>
        <v>2007</v>
      </c>
      <c r="Y21" s="52">
        <f t="shared" si="5"/>
        <v>2012</v>
      </c>
    </row>
    <row r="22" spans="1:25">
      <c r="A22" s="43" t="s">
        <v>8</v>
      </c>
      <c r="B22" s="34" t="s">
        <v>248</v>
      </c>
      <c r="C22" s="35">
        <v>5290</v>
      </c>
      <c r="D22" s="35">
        <v>5554</v>
      </c>
      <c r="E22" s="35">
        <v>5937</v>
      </c>
      <c r="F22" s="35">
        <v>6480</v>
      </c>
      <c r="G22" s="35">
        <v>5354</v>
      </c>
      <c r="H22" s="35">
        <v>5162</v>
      </c>
      <c r="I22" s="35">
        <v>4685</v>
      </c>
      <c r="J22" s="35">
        <v>4604</v>
      </c>
      <c r="K22" s="35">
        <v>4185</v>
      </c>
      <c r="L22" s="35">
        <v>4439</v>
      </c>
      <c r="M22" s="35">
        <v>4261</v>
      </c>
      <c r="N22" s="35">
        <v>4480</v>
      </c>
      <c r="O22" s="35">
        <v>4686</v>
      </c>
      <c r="P22" s="35">
        <v>4421</v>
      </c>
      <c r="Q22" s="35">
        <v>4440</v>
      </c>
      <c r="R22" s="35">
        <v>4268</v>
      </c>
      <c r="S22" s="35">
        <v>4014</v>
      </c>
      <c r="T22" s="35">
        <v>3872</v>
      </c>
      <c r="U22" s="35">
        <v>3949</v>
      </c>
      <c r="V22" s="35"/>
      <c r="W22" s="35"/>
      <c r="X22" s="52">
        <f t="shared" si="1"/>
        <v>4454.666666666667</v>
      </c>
      <c r="Y22" s="52">
        <f t="shared" si="5"/>
        <v>4108.6000000000004</v>
      </c>
    </row>
    <row r="23" spans="1:25">
      <c r="A23" s="43" t="s">
        <v>8</v>
      </c>
      <c r="B23" s="34" t="s">
        <v>247</v>
      </c>
      <c r="C23" s="36">
        <v>20</v>
      </c>
      <c r="D23" s="36">
        <v>17</v>
      </c>
      <c r="E23" s="36">
        <v>17</v>
      </c>
      <c r="F23" s="36">
        <v>20</v>
      </c>
      <c r="G23" s="36">
        <v>7</v>
      </c>
      <c r="H23" s="36">
        <v>15</v>
      </c>
      <c r="I23" s="36">
        <v>17</v>
      </c>
      <c r="J23" s="36">
        <v>7</v>
      </c>
      <c r="K23" s="36">
        <v>12</v>
      </c>
      <c r="L23" s="36">
        <v>12</v>
      </c>
      <c r="M23" s="36">
        <v>15</v>
      </c>
      <c r="N23" s="36">
        <v>9</v>
      </c>
      <c r="O23" s="36">
        <v>14</v>
      </c>
      <c r="P23" s="36">
        <v>17</v>
      </c>
      <c r="Q23" s="36">
        <v>12</v>
      </c>
      <c r="R23" s="36">
        <v>9</v>
      </c>
      <c r="S23" s="36">
        <v>14</v>
      </c>
      <c r="T23" s="36">
        <v>12</v>
      </c>
      <c r="U23" s="36">
        <v>13</v>
      </c>
      <c r="V23" s="36"/>
      <c r="W23" s="36"/>
      <c r="X23" s="52">
        <f t="shared" si="1"/>
        <v>12.333333333333334</v>
      </c>
      <c r="Y23" s="52">
        <f t="shared" si="5"/>
        <v>12</v>
      </c>
    </row>
    <row r="24" spans="1:25">
      <c r="A24" s="43" t="s">
        <v>8</v>
      </c>
      <c r="B24" s="34" t="s">
        <v>246</v>
      </c>
      <c r="C24" s="37"/>
      <c r="D24" s="37"/>
      <c r="E24" s="37"/>
      <c r="F24" s="37"/>
      <c r="G24" s="35">
        <v>2</v>
      </c>
      <c r="H24" s="35">
        <v>1.8</v>
      </c>
      <c r="I24" s="35">
        <v>1.59</v>
      </c>
      <c r="J24" s="35">
        <v>1.47</v>
      </c>
      <c r="K24" s="35">
        <v>1.3</v>
      </c>
      <c r="L24" s="35">
        <v>1.42</v>
      </c>
      <c r="M24" s="35">
        <v>1.33</v>
      </c>
      <c r="N24" s="35">
        <v>1.36</v>
      </c>
      <c r="O24" s="35">
        <v>1.36</v>
      </c>
      <c r="P24" s="35">
        <v>1.29</v>
      </c>
      <c r="Q24" s="35">
        <v>1.35</v>
      </c>
      <c r="R24" s="35">
        <v>1.26</v>
      </c>
      <c r="S24" s="35">
        <v>1.18</v>
      </c>
      <c r="T24" s="35">
        <v>1.1299999999999999</v>
      </c>
      <c r="U24" s="35">
        <v>1.1499999999999999</v>
      </c>
      <c r="V24" s="35"/>
      <c r="W24" s="35"/>
      <c r="X24" s="52">
        <f t="shared" si="1"/>
        <v>1.3993333333333333</v>
      </c>
      <c r="Y24" s="52">
        <f t="shared" si="5"/>
        <v>1.214</v>
      </c>
    </row>
    <row r="25" spans="1:25" s="47" customFormat="1">
      <c r="A25" s="45" t="s">
        <v>8</v>
      </c>
      <c r="B25" s="46" t="s">
        <v>245</v>
      </c>
      <c r="C25" s="49"/>
      <c r="D25" s="49"/>
      <c r="E25" s="49"/>
      <c r="F25" s="49"/>
      <c r="G25" s="48">
        <f>(G23/((G22/G24)*100))*100000</f>
        <v>2.6148673888681357</v>
      </c>
      <c r="H25" s="48">
        <f t="shared" ref="H25:U25" si="8">(H23/((H22/H24)*100))*100000</f>
        <v>5.2305308020147221</v>
      </c>
      <c r="I25" s="48">
        <f t="shared" si="8"/>
        <v>5.7694770544290286</v>
      </c>
      <c r="J25" s="48">
        <f t="shared" si="8"/>
        <v>2.23501303214596</v>
      </c>
      <c r="K25" s="48">
        <f t="shared" si="8"/>
        <v>3.7275985663082443</v>
      </c>
      <c r="L25" s="48">
        <f t="shared" si="8"/>
        <v>3.8387024104528042</v>
      </c>
      <c r="M25" s="48">
        <f t="shared" si="8"/>
        <v>4.681999530626614</v>
      </c>
      <c r="N25" s="48">
        <f t="shared" si="8"/>
        <v>2.7321428571428572</v>
      </c>
      <c r="O25" s="48">
        <f t="shared" si="8"/>
        <v>4.0631668800682892</v>
      </c>
      <c r="P25" s="48">
        <f t="shared" si="8"/>
        <v>4.9604161954308985</v>
      </c>
      <c r="Q25" s="48">
        <f t="shared" si="8"/>
        <v>3.6486486486486487</v>
      </c>
      <c r="R25" s="48">
        <f t="shared" si="8"/>
        <v>2.6569821930646671</v>
      </c>
      <c r="S25" s="48">
        <f t="shared" si="8"/>
        <v>4.1155954160438464</v>
      </c>
      <c r="T25" s="48">
        <f t="shared" si="8"/>
        <v>3.5020661157024793</v>
      </c>
      <c r="U25" s="48">
        <f t="shared" si="8"/>
        <v>3.785768548999747</v>
      </c>
      <c r="V25" s="48"/>
      <c r="W25" s="48"/>
      <c r="X25" s="52">
        <f t="shared" si="1"/>
        <v>3.8375317093297956</v>
      </c>
      <c r="Y25" s="52">
        <f t="shared" si="5"/>
        <v>3.541812184491878</v>
      </c>
    </row>
    <row r="26" spans="1:25">
      <c r="C26" s="34">
        <v>1996</v>
      </c>
      <c r="D26" s="34">
        <v>1997</v>
      </c>
      <c r="E26" s="34">
        <v>1998</v>
      </c>
      <c r="F26" s="34">
        <v>1999</v>
      </c>
      <c r="G26" s="34">
        <v>2000</v>
      </c>
      <c r="H26" s="34">
        <v>2001</v>
      </c>
      <c r="I26" s="34">
        <v>2002</v>
      </c>
      <c r="J26" s="34">
        <v>2003</v>
      </c>
      <c r="K26" s="34">
        <v>2004</v>
      </c>
      <c r="L26" s="34">
        <v>2005</v>
      </c>
      <c r="M26" s="34">
        <v>2006</v>
      </c>
      <c r="N26" s="34">
        <v>2007</v>
      </c>
      <c r="O26" s="34">
        <v>2008</v>
      </c>
      <c r="P26" s="34">
        <v>2009</v>
      </c>
      <c r="Q26" s="34">
        <v>2010</v>
      </c>
      <c r="R26" s="34">
        <v>2011</v>
      </c>
      <c r="S26" s="34">
        <v>2012</v>
      </c>
      <c r="T26" s="34">
        <v>2013</v>
      </c>
      <c r="U26" s="34">
        <v>2014</v>
      </c>
      <c r="V26" s="34"/>
      <c r="W26" s="34"/>
      <c r="X26" s="52">
        <f t="shared" si="1"/>
        <v>2007</v>
      </c>
      <c r="Y26" s="52">
        <f t="shared" si="5"/>
        <v>2012</v>
      </c>
    </row>
    <row r="27" spans="1:25">
      <c r="A27" s="43" t="s">
        <v>9</v>
      </c>
      <c r="B27" s="34" t="s">
        <v>248</v>
      </c>
      <c r="C27" s="36">
        <v>5021</v>
      </c>
      <c r="D27" s="36">
        <v>5029</v>
      </c>
      <c r="E27" s="36">
        <v>5525</v>
      </c>
      <c r="F27" s="36">
        <v>6590</v>
      </c>
      <c r="G27" s="36">
        <v>6609</v>
      </c>
      <c r="H27" s="36">
        <v>6173</v>
      </c>
      <c r="I27" s="36">
        <v>5517</v>
      </c>
      <c r="J27" s="36">
        <v>5247</v>
      </c>
      <c r="K27" s="36">
        <v>4834</v>
      </c>
      <c r="L27" s="36">
        <v>4821</v>
      </c>
      <c r="M27" s="36">
        <v>4577</v>
      </c>
      <c r="N27" s="36">
        <v>4365</v>
      </c>
      <c r="O27" s="36">
        <v>4239</v>
      </c>
      <c r="P27" s="36">
        <v>3999</v>
      </c>
      <c r="Q27" s="36">
        <v>4006</v>
      </c>
      <c r="R27" s="36">
        <v>4067</v>
      </c>
      <c r="S27" s="36">
        <v>3699</v>
      </c>
      <c r="T27" s="36">
        <v>3769</v>
      </c>
      <c r="U27" s="36">
        <v>3762</v>
      </c>
      <c r="V27" s="36"/>
      <c r="W27" s="36"/>
      <c r="X27" s="52">
        <f t="shared" si="1"/>
        <v>4645.6000000000004</v>
      </c>
      <c r="Y27" s="52">
        <f t="shared" si="5"/>
        <v>3860.6</v>
      </c>
    </row>
    <row r="28" spans="1:25">
      <c r="A28" s="43" t="s">
        <v>9</v>
      </c>
      <c r="B28" s="34" t="s">
        <v>247</v>
      </c>
      <c r="C28" s="36">
        <v>29</v>
      </c>
      <c r="D28" s="36">
        <v>31</v>
      </c>
      <c r="E28" s="36">
        <v>31</v>
      </c>
      <c r="F28" s="36">
        <v>26</v>
      </c>
      <c r="G28" s="36">
        <v>38</v>
      </c>
      <c r="H28" s="36">
        <v>26</v>
      </c>
      <c r="I28" s="36">
        <v>23</v>
      </c>
      <c r="J28" s="36">
        <v>23</v>
      </c>
      <c r="K28" s="36">
        <v>23</v>
      </c>
      <c r="L28" s="36">
        <v>25</v>
      </c>
      <c r="M28" s="36">
        <v>18</v>
      </c>
      <c r="N28" s="36">
        <v>23</v>
      </c>
      <c r="O28" s="36">
        <v>23</v>
      </c>
      <c r="P28" s="36">
        <v>42</v>
      </c>
      <c r="Q28" s="36">
        <v>32</v>
      </c>
      <c r="R28" s="36">
        <v>33</v>
      </c>
      <c r="S28" s="36">
        <v>26</v>
      </c>
      <c r="T28" s="36">
        <v>30</v>
      </c>
      <c r="U28" s="36">
        <v>29</v>
      </c>
      <c r="V28" s="36"/>
      <c r="W28" s="36"/>
      <c r="X28" s="52">
        <f t="shared" si="1"/>
        <v>27.6</v>
      </c>
      <c r="Y28" s="52">
        <f t="shared" si="5"/>
        <v>30</v>
      </c>
    </row>
    <row r="29" spans="1:25">
      <c r="A29" s="43" t="s">
        <v>9</v>
      </c>
      <c r="B29" s="34" t="s">
        <v>246</v>
      </c>
      <c r="C29" s="37"/>
      <c r="D29" s="37"/>
      <c r="E29" s="37"/>
      <c r="F29" s="37"/>
      <c r="G29" s="36">
        <v>3.8</v>
      </c>
      <c r="H29" s="36">
        <v>3.44</v>
      </c>
      <c r="I29" s="36">
        <v>2.94</v>
      </c>
      <c r="J29" s="36">
        <v>2.7</v>
      </c>
      <c r="K29" s="36">
        <v>2.54</v>
      </c>
      <c r="L29" s="36">
        <v>2.52</v>
      </c>
      <c r="M29" s="36">
        <v>2.36</v>
      </c>
      <c r="N29" s="36">
        <v>2.25</v>
      </c>
      <c r="O29" s="36">
        <v>2.15</v>
      </c>
      <c r="P29" s="36">
        <v>2.0699999999999998</v>
      </c>
      <c r="Q29" s="36">
        <v>2.0299999999999998</v>
      </c>
      <c r="R29" s="36">
        <v>1.99</v>
      </c>
      <c r="S29" s="36">
        <v>1.76</v>
      </c>
      <c r="T29" s="36">
        <v>1.78</v>
      </c>
      <c r="U29" s="36">
        <v>1.73</v>
      </c>
      <c r="V29" s="36"/>
      <c r="W29" s="36"/>
      <c r="X29" s="52">
        <f t="shared" si="1"/>
        <v>2.4039999999999995</v>
      </c>
      <c r="Y29" s="52">
        <f t="shared" si="5"/>
        <v>1.8579999999999999</v>
      </c>
    </row>
    <row r="30" spans="1:25" s="47" customFormat="1">
      <c r="A30" s="45" t="s">
        <v>9</v>
      </c>
      <c r="B30" s="46" t="s">
        <v>245</v>
      </c>
      <c r="C30" s="49"/>
      <c r="D30" s="49"/>
      <c r="E30" s="49"/>
      <c r="F30" s="49"/>
      <c r="G30" s="48">
        <f>(G28/((G27/G29)*100))*100000</f>
        <v>21.848993796338323</v>
      </c>
      <c r="H30" s="48">
        <f t="shared" ref="H30:U30" si="9">(H28/((H27/H29)*100))*100000</f>
        <v>14.4889032885145</v>
      </c>
      <c r="I30" s="48">
        <f t="shared" si="9"/>
        <v>12.256661228928767</v>
      </c>
      <c r="J30" s="48">
        <f t="shared" si="9"/>
        <v>11.835334476843911</v>
      </c>
      <c r="K30" s="48">
        <f t="shared" si="9"/>
        <v>12.085229623500206</v>
      </c>
      <c r="L30" s="48">
        <f t="shared" si="9"/>
        <v>13.067828251400124</v>
      </c>
      <c r="M30" s="48">
        <f t="shared" si="9"/>
        <v>9.2811885514529173</v>
      </c>
      <c r="N30" s="48">
        <f t="shared" si="9"/>
        <v>11.855670103092784</v>
      </c>
      <c r="O30" s="48">
        <f t="shared" si="9"/>
        <v>11.665487143194149</v>
      </c>
      <c r="P30" s="48">
        <f t="shared" si="9"/>
        <v>21.740435108777191</v>
      </c>
      <c r="Q30" s="48">
        <f t="shared" si="9"/>
        <v>16.215676485272091</v>
      </c>
      <c r="R30" s="48">
        <f t="shared" si="9"/>
        <v>16.147037128104252</v>
      </c>
      <c r="S30" s="48">
        <f t="shared" si="9"/>
        <v>12.370911057042443</v>
      </c>
      <c r="T30" s="48">
        <f t="shared" si="9"/>
        <v>14.168214380472273</v>
      </c>
      <c r="U30" s="48">
        <f t="shared" si="9"/>
        <v>13.33599149388623</v>
      </c>
      <c r="V30" s="48"/>
      <c r="W30" s="48"/>
      <c r="X30" s="52">
        <f t="shared" si="1"/>
        <v>14.15757080778801</v>
      </c>
      <c r="Y30" s="52">
        <f t="shared" si="5"/>
        <v>14.447566108955456</v>
      </c>
    </row>
    <row r="31" spans="1:25">
      <c r="C31" s="34">
        <v>1996</v>
      </c>
      <c r="D31" s="34">
        <v>1997</v>
      </c>
      <c r="E31" s="34">
        <v>1998</v>
      </c>
      <c r="F31" s="34">
        <v>1999</v>
      </c>
      <c r="G31" s="34">
        <v>2000</v>
      </c>
      <c r="H31" s="34">
        <v>2001</v>
      </c>
      <c r="I31" s="34">
        <v>2002</v>
      </c>
      <c r="J31" s="34">
        <v>2003</v>
      </c>
      <c r="K31" s="34">
        <v>2004</v>
      </c>
      <c r="L31" s="34">
        <v>2005</v>
      </c>
      <c r="M31" s="34">
        <v>2006</v>
      </c>
      <c r="N31" s="34">
        <v>2007</v>
      </c>
      <c r="O31" s="34">
        <v>2008</v>
      </c>
      <c r="P31" s="34">
        <v>2009</v>
      </c>
      <c r="Q31" s="34">
        <v>2010</v>
      </c>
      <c r="R31" s="34">
        <v>2011</v>
      </c>
      <c r="S31" s="34">
        <v>2012</v>
      </c>
      <c r="T31" s="34">
        <v>2013</v>
      </c>
      <c r="U31" s="34">
        <v>2014</v>
      </c>
      <c r="V31" s="34"/>
      <c r="W31" s="34"/>
      <c r="X31" s="52">
        <f t="shared" si="1"/>
        <v>2007</v>
      </c>
      <c r="Y31" s="52">
        <f t="shared" si="5"/>
        <v>2012</v>
      </c>
    </row>
    <row r="32" spans="1:25">
      <c r="A32" s="43" t="s">
        <v>10</v>
      </c>
      <c r="B32" s="34" t="s">
        <v>248</v>
      </c>
      <c r="C32" s="36">
        <v>7995</v>
      </c>
      <c r="D32" s="36">
        <v>8192</v>
      </c>
      <c r="E32" s="36">
        <v>8170</v>
      </c>
      <c r="F32" s="36">
        <v>8200</v>
      </c>
      <c r="G32" s="35">
        <v>9232</v>
      </c>
      <c r="H32" s="35">
        <v>9082</v>
      </c>
      <c r="I32" s="35">
        <v>8724</v>
      </c>
      <c r="J32" s="35">
        <v>8849</v>
      </c>
      <c r="K32" s="35">
        <v>9173</v>
      </c>
      <c r="L32" s="35">
        <v>8998</v>
      </c>
      <c r="M32" s="35">
        <v>8339</v>
      </c>
      <c r="N32" s="35">
        <v>8280</v>
      </c>
      <c r="O32" s="35">
        <v>8120</v>
      </c>
      <c r="P32" s="35">
        <v>7270</v>
      </c>
      <c r="Q32" s="35">
        <v>6975</v>
      </c>
      <c r="R32" s="35">
        <v>6675</v>
      </c>
      <c r="S32" s="35">
        <v>6388</v>
      </c>
      <c r="T32" s="35">
        <v>6083</v>
      </c>
      <c r="U32" s="35">
        <v>5998</v>
      </c>
      <c r="V32" s="35"/>
      <c r="W32" s="35"/>
      <c r="X32" s="52">
        <f t="shared" si="1"/>
        <v>7879.0666666666666</v>
      </c>
      <c r="Y32" s="52">
        <f t="shared" si="5"/>
        <v>6423.8</v>
      </c>
    </row>
    <row r="33" spans="1:25">
      <c r="A33" s="43" t="s">
        <v>10</v>
      </c>
      <c r="B33" s="34" t="s">
        <v>247</v>
      </c>
      <c r="C33" s="36">
        <v>14</v>
      </c>
      <c r="D33" s="36">
        <v>19</v>
      </c>
      <c r="E33" s="36">
        <v>18</v>
      </c>
      <c r="F33" s="36">
        <v>23</v>
      </c>
      <c r="G33" s="36">
        <v>16</v>
      </c>
      <c r="H33" s="36">
        <v>8</v>
      </c>
      <c r="I33" s="36">
        <v>14</v>
      </c>
      <c r="J33" s="36">
        <v>18</v>
      </c>
      <c r="K33" s="35">
        <v>41</v>
      </c>
      <c r="L33" s="36">
        <v>27</v>
      </c>
      <c r="M33" s="36">
        <v>12</v>
      </c>
      <c r="N33" s="36">
        <v>14</v>
      </c>
      <c r="O33" s="36">
        <v>23</v>
      </c>
      <c r="P33" s="36">
        <v>15</v>
      </c>
      <c r="Q33" s="36">
        <v>23</v>
      </c>
      <c r="R33" s="36">
        <v>20</v>
      </c>
      <c r="S33" s="36">
        <v>20</v>
      </c>
      <c r="T33" s="36">
        <v>26</v>
      </c>
      <c r="U33" s="36">
        <v>18</v>
      </c>
      <c r="V33" s="36"/>
      <c r="W33" s="36"/>
      <c r="X33" s="52">
        <f t="shared" si="1"/>
        <v>19.666666666666668</v>
      </c>
      <c r="Y33" s="52">
        <f t="shared" si="5"/>
        <v>21.4</v>
      </c>
    </row>
    <row r="34" spans="1:25">
      <c r="A34" s="43" t="s">
        <v>10</v>
      </c>
      <c r="B34" s="34" t="s">
        <v>246</v>
      </c>
      <c r="C34" s="37"/>
      <c r="D34" s="37"/>
      <c r="E34" s="37"/>
      <c r="F34" s="37"/>
      <c r="G34" s="35">
        <v>3.36</v>
      </c>
      <c r="H34" s="35">
        <v>3.24</v>
      </c>
      <c r="I34" s="35">
        <v>3.11</v>
      </c>
      <c r="J34" s="35">
        <v>3.04</v>
      </c>
      <c r="K34" s="35">
        <v>3.13</v>
      </c>
      <c r="L34" s="35">
        <v>3.03</v>
      </c>
      <c r="M34" s="35">
        <v>2.8</v>
      </c>
      <c r="N34" s="35">
        <v>2.72</v>
      </c>
      <c r="O34" s="35">
        <v>2.59</v>
      </c>
      <c r="P34" s="35">
        <v>2.33</v>
      </c>
      <c r="Q34" s="35">
        <v>2.21</v>
      </c>
      <c r="R34" s="35">
        <v>2.08</v>
      </c>
      <c r="S34" s="35">
        <v>2.0099999999999998</v>
      </c>
      <c r="T34" s="35">
        <v>1.92</v>
      </c>
      <c r="U34" s="35">
        <v>1.9</v>
      </c>
      <c r="V34" s="35"/>
      <c r="W34" s="35"/>
      <c r="X34" s="52">
        <f t="shared" si="1"/>
        <v>2.6313333333333331</v>
      </c>
      <c r="Y34" s="52">
        <f t="shared" si="5"/>
        <v>2.024</v>
      </c>
    </row>
    <row r="35" spans="1:25" s="47" customFormat="1">
      <c r="A35" s="45" t="s">
        <v>10</v>
      </c>
      <c r="B35" s="46" t="s">
        <v>245</v>
      </c>
      <c r="C35" s="49"/>
      <c r="D35" s="49"/>
      <c r="E35" s="49"/>
      <c r="F35" s="49"/>
      <c r="G35" s="48">
        <f>(G33/((G32/G34)*100))*100000</f>
        <v>5.8232235701906401</v>
      </c>
      <c r="H35" s="48">
        <f t="shared" ref="H35:U35" si="10">(H33/((H32/H34)*100))*100000</f>
        <v>2.8539969169786388</v>
      </c>
      <c r="I35" s="48">
        <f t="shared" si="10"/>
        <v>4.9908298945437872</v>
      </c>
      <c r="J35" s="48">
        <f t="shared" si="10"/>
        <v>6.1837495762233035</v>
      </c>
      <c r="K35" s="48">
        <f t="shared" si="10"/>
        <v>13.989970565790909</v>
      </c>
      <c r="L35" s="48">
        <f t="shared" si="10"/>
        <v>9.0920204489886647</v>
      </c>
      <c r="M35" s="48">
        <f t="shared" si="10"/>
        <v>4.0292601031298716</v>
      </c>
      <c r="N35" s="48">
        <f t="shared" si="10"/>
        <v>4.5990338164251208</v>
      </c>
      <c r="O35" s="48">
        <f t="shared" si="10"/>
        <v>7.3362068965517233</v>
      </c>
      <c r="P35" s="48">
        <f t="shared" si="10"/>
        <v>4.8074277854195326</v>
      </c>
      <c r="Q35" s="48">
        <f t="shared" si="10"/>
        <v>7.2874551971326174</v>
      </c>
      <c r="R35" s="48">
        <f t="shared" si="10"/>
        <v>6.2322097378277155</v>
      </c>
      <c r="S35" s="48">
        <f t="shared" si="10"/>
        <v>6.2930494677520334</v>
      </c>
      <c r="T35" s="48">
        <f t="shared" si="10"/>
        <v>8.206477067236559</v>
      </c>
      <c r="U35" s="48">
        <f t="shared" si="10"/>
        <v>5.7019006335445148</v>
      </c>
      <c r="V35" s="48"/>
      <c r="W35" s="48"/>
      <c r="X35" s="52">
        <f t="shared" si="1"/>
        <v>6.4951207785157088</v>
      </c>
      <c r="Y35" s="52">
        <f t="shared" si="5"/>
        <v>6.7442184206986884</v>
      </c>
    </row>
    <row r="36" spans="1:25">
      <c r="C36" s="34">
        <v>1996</v>
      </c>
      <c r="D36" s="34">
        <v>1997</v>
      </c>
      <c r="E36" s="34">
        <v>1998</v>
      </c>
      <c r="F36" s="34">
        <v>1999</v>
      </c>
      <c r="G36" s="34">
        <v>2000</v>
      </c>
      <c r="H36" s="34">
        <v>2001</v>
      </c>
      <c r="I36" s="34">
        <v>2002</v>
      </c>
      <c r="J36" s="34">
        <v>2003</v>
      </c>
      <c r="K36" s="34">
        <v>2004</v>
      </c>
      <c r="L36" s="34">
        <v>2005</v>
      </c>
      <c r="M36" s="34">
        <v>2006</v>
      </c>
      <c r="N36" s="34">
        <v>2007</v>
      </c>
      <c r="O36" s="34">
        <v>2008</v>
      </c>
      <c r="P36" s="34">
        <v>2009</v>
      </c>
      <c r="Q36" s="34">
        <v>2010</v>
      </c>
      <c r="R36" s="34">
        <v>2011</v>
      </c>
      <c r="S36" s="34">
        <v>2012</v>
      </c>
      <c r="T36" s="34">
        <v>2013</v>
      </c>
      <c r="U36" s="34">
        <v>2014</v>
      </c>
      <c r="V36" s="34"/>
      <c r="W36" s="34"/>
      <c r="X36" s="52">
        <f t="shared" si="1"/>
        <v>2007</v>
      </c>
      <c r="Y36" s="52">
        <f t="shared" si="5"/>
        <v>2012</v>
      </c>
    </row>
    <row r="37" spans="1:25">
      <c r="A37" s="43" t="s">
        <v>242</v>
      </c>
      <c r="B37" s="34" t="s">
        <v>248</v>
      </c>
      <c r="C37" s="36">
        <v>1010</v>
      </c>
      <c r="D37" s="36">
        <v>857</v>
      </c>
      <c r="E37" s="36">
        <v>702</v>
      </c>
      <c r="F37" s="36">
        <v>754</v>
      </c>
      <c r="G37" s="36">
        <v>835</v>
      </c>
      <c r="H37" s="36">
        <v>889</v>
      </c>
      <c r="I37" s="36">
        <v>968</v>
      </c>
      <c r="J37" s="35">
        <v>936</v>
      </c>
      <c r="K37" s="36">
        <v>817</v>
      </c>
      <c r="L37" s="36">
        <v>950</v>
      </c>
      <c r="M37" s="36">
        <v>908</v>
      </c>
      <c r="N37" s="36">
        <v>927</v>
      </c>
      <c r="O37" s="36">
        <v>936</v>
      </c>
      <c r="P37" s="36">
        <v>819</v>
      </c>
      <c r="Q37" s="36">
        <v>932</v>
      </c>
      <c r="R37" s="36">
        <v>956</v>
      </c>
      <c r="S37" s="36">
        <v>850</v>
      </c>
      <c r="T37" s="36">
        <v>899</v>
      </c>
      <c r="U37" s="36">
        <v>994</v>
      </c>
      <c r="V37" s="36"/>
      <c r="W37" s="36"/>
      <c r="X37" s="52">
        <f t="shared" si="1"/>
        <v>907.73333333333335</v>
      </c>
      <c r="Y37" s="52">
        <f t="shared" si="5"/>
        <v>926.2</v>
      </c>
    </row>
    <row r="38" spans="1:25">
      <c r="A38" s="43" t="s">
        <v>242</v>
      </c>
      <c r="B38" s="34" t="s">
        <v>247</v>
      </c>
      <c r="C38" s="36">
        <v>4</v>
      </c>
      <c r="D38" s="36">
        <v>3</v>
      </c>
      <c r="E38" s="36">
        <v>7</v>
      </c>
      <c r="F38" s="36">
        <v>9</v>
      </c>
      <c r="G38" s="36">
        <v>13</v>
      </c>
      <c r="H38" s="36">
        <v>11</v>
      </c>
      <c r="I38" s="36">
        <v>6</v>
      </c>
      <c r="J38" s="36">
        <v>5</v>
      </c>
      <c r="K38" s="36">
        <v>5</v>
      </c>
      <c r="L38" s="36">
        <v>10</v>
      </c>
      <c r="M38" s="36">
        <v>8</v>
      </c>
      <c r="N38" s="36">
        <v>9</v>
      </c>
      <c r="O38" s="36">
        <v>5</v>
      </c>
      <c r="P38" s="36">
        <v>3</v>
      </c>
      <c r="Q38" s="36">
        <v>5</v>
      </c>
      <c r="R38" s="36">
        <v>18</v>
      </c>
      <c r="S38" s="36">
        <v>3</v>
      </c>
      <c r="T38" s="36">
        <v>6</v>
      </c>
      <c r="U38" s="36">
        <v>5</v>
      </c>
      <c r="V38" s="36"/>
      <c r="W38" s="36"/>
      <c r="X38" s="52">
        <f t="shared" si="1"/>
        <v>7.4666666666666668</v>
      </c>
      <c r="Y38" s="52">
        <f t="shared" si="5"/>
        <v>7.4</v>
      </c>
    </row>
    <row r="39" spans="1:25">
      <c r="A39" s="43" t="s">
        <v>242</v>
      </c>
      <c r="B39" s="34" t="s">
        <v>246</v>
      </c>
      <c r="C39" s="37"/>
      <c r="D39" s="37"/>
      <c r="E39" s="37"/>
      <c r="F39" s="37"/>
      <c r="G39" s="35">
        <v>3.11</v>
      </c>
      <c r="H39" s="35">
        <v>3.4</v>
      </c>
      <c r="I39" s="35">
        <v>3.1</v>
      </c>
      <c r="J39" s="35">
        <v>2.77</v>
      </c>
      <c r="K39" s="35">
        <v>2.33</v>
      </c>
      <c r="L39" s="35">
        <v>2.74</v>
      </c>
      <c r="M39" s="35">
        <v>2.71</v>
      </c>
      <c r="N39" s="35">
        <v>2.73</v>
      </c>
      <c r="O39" s="35">
        <v>2.5099999999999998</v>
      </c>
      <c r="P39" s="35">
        <v>2.17</v>
      </c>
      <c r="Q39" s="35">
        <v>2.4500000000000002</v>
      </c>
      <c r="R39" s="35">
        <v>2.37</v>
      </c>
      <c r="S39" s="35">
        <v>2.13</v>
      </c>
      <c r="T39" s="35">
        <v>2.21</v>
      </c>
      <c r="U39" s="35">
        <v>2.33</v>
      </c>
      <c r="V39" s="35"/>
      <c r="W39" s="35"/>
      <c r="X39" s="52">
        <f t="shared" si="1"/>
        <v>2.6040000000000001</v>
      </c>
      <c r="Y39" s="52">
        <f t="shared" si="5"/>
        <v>2.298</v>
      </c>
    </row>
    <row r="40" spans="1:25" s="47" customFormat="1">
      <c r="A40" s="45" t="s">
        <v>242</v>
      </c>
      <c r="B40" s="46" t="s">
        <v>245</v>
      </c>
      <c r="G40" s="48">
        <f>(G38/((G37/G39)*100))*100000</f>
        <v>48.419161676646709</v>
      </c>
      <c r="H40" s="48">
        <f t="shared" ref="H40:U40" si="11">(H38/((H37/H39)*100))*100000</f>
        <v>42.069741282339706</v>
      </c>
      <c r="I40" s="48">
        <f t="shared" si="11"/>
        <v>19.214876033057852</v>
      </c>
      <c r="J40" s="48">
        <f t="shared" si="11"/>
        <v>14.797008547008547</v>
      </c>
      <c r="K40" s="48">
        <f t="shared" si="11"/>
        <v>14.25948592411261</v>
      </c>
      <c r="L40" s="48">
        <f t="shared" si="11"/>
        <v>28.842105263157897</v>
      </c>
      <c r="M40" s="48">
        <f t="shared" si="11"/>
        <v>23.876651982378853</v>
      </c>
      <c r="N40" s="48">
        <f t="shared" si="11"/>
        <v>26.504854368932037</v>
      </c>
      <c r="O40" s="48">
        <f t="shared" si="11"/>
        <v>13.408119658119656</v>
      </c>
      <c r="P40" s="48">
        <f t="shared" si="11"/>
        <v>7.948717948717948</v>
      </c>
      <c r="Q40" s="48">
        <f t="shared" si="11"/>
        <v>13.143776824034337</v>
      </c>
      <c r="R40" s="48">
        <f t="shared" si="11"/>
        <v>44.623430962343093</v>
      </c>
      <c r="S40" s="48">
        <f t="shared" si="11"/>
        <v>7.5176470588235293</v>
      </c>
      <c r="T40" s="48">
        <f t="shared" si="11"/>
        <v>14.749721913236931</v>
      </c>
      <c r="U40" s="48">
        <f t="shared" si="11"/>
        <v>11.720321931589536</v>
      </c>
      <c r="V40" s="48"/>
      <c r="W40" s="48"/>
      <c r="X40" s="52">
        <f t="shared" si="1"/>
        <v>22.073041424966618</v>
      </c>
      <c r="Y40" s="52">
        <f t="shared" si="5"/>
        <v>18.350979738005485</v>
      </c>
    </row>
    <row r="41" spans="1:25">
      <c r="C41" s="34">
        <v>1996</v>
      </c>
      <c r="D41" s="34">
        <v>1997</v>
      </c>
      <c r="E41" s="34">
        <v>1998</v>
      </c>
      <c r="F41" s="34">
        <v>1999</v>
      </c>
      <c r="G41" s="34">
        <v>2000</v>
      </c>
      <c r="H41" s="34">
        <v>2001</v>
      </c>
      <c r="I41" s="34">
        <v>2002</v>
      </c>
      <c r="J41" s="34">
        <v>2003</v>
      </c>
      <c r="K41" s="34">
        <v>2004</v>
      </c>
      <c r="L41" s="34">
        <v>2005</v>
      </c>
      <c r="M41" s="34">
        <v>2006</v>
      </c>
      <c r="N41" s="34">
        <v>2007</v>
      </c>
      <c r="O41" s="34">
        <v>2008</v>
      </c>
      <c r="P41" s="34">
        <v>2009</v>
      </c>
      <c r="Q41" s="34">
        <v>2010</v>
      </c>
      <c r="R41" s="34">
        <v>2011</v>
      </c>
      <c r="S41" s="34">
        <v>2012</v>
      </c>
      <c r="T41" s="34">
        <v>2013</v>
      </c>
      <c r="U41" s="34">
        <v>2014</v>
      </c>
      <c r="V41" s="34"/>
      <c r="W41" s="34"/>
      <c r="X41" s="52">
        <f t="shared" si="1"/>
        <v>2007</v>
      </c>
      <c r="Y41" s="52">
        <f t="shared" si="5"/>
        <v>2012</v>
      </c>
    </row>
    <row r="42" spans="1:25">
      <c r="A42" s="43" t="s">
        <v>12</v>
      </c>
      <c r="B42" s="34" t="s">
        <v>248</v>
      </c>
      <c r="C42" s="36">
        <v>103080</v>
      </c>
      <c r="D42" s="36">
        <v>101806</v>
      </c>
      <c r="E42" s="36">
        <v>97190</v>
      </c>
      <c r="F42" s="36">
        <v>100726</v>
      </c>
      <c r="G42" s="36">
        <v>104154</v>
      </c>
      <c r="H42" s="36">
        <v>98359</v>
      </c>
      <c r="I42" s="36">
        <v>95568</v>
      </c>
      <c r="J42" s="36">
        <v>93234</v>
      </c>
      <c r="K42" s="36">
        <v>90397</v>
      </c>
      <c r="L42" s="36">
        <v>89734</v>
      </c>
      <c r="M42" s="36">
        <v>83179</v>
      </c>
      <c r="N42" s="36">
        <v>80863</v>
      </c>
      <c r="O42" s="36">
        <v>78256</v>
      </c>
      <c r="P42" s="36">
        <v>64824</v>
      </c>
      <c r="Q42" s="36">
        <v>60179</v>
      </c>
      <c r="R42" s="36">
        <v>56672</v>
      </c>
      <c r="S42" s="36">
        <v>55525</v>
      </c>
      <c r="T42" s="36">
        <v>54430</v>
      </c>
      <c r="U42" s="36">
        <v>53688</v>
      </c>
      <c r="V42" s="36"/>
      <c r="W42" s="36"/>
      <c r="X42" s="52">
        <f t="shared" si="1"/>
        <v>77270.8</v>
      </c>
      <c r="Y42" s="52">
        <f t="shared" si="5"/>
        <v>56098.8</v>
      </c>
    </row>
    <row r="43" spans="1:25">
      <c r="A43" s="43" t="s">
        <v>12</v>
      </c>
      <c r="B43" s="34" t="s">
        <v>247</v>
      </c>
      <c r="C43" s="36">
        <v>241</v>
      </c>
      <c r="D43" s="36">
        <v>226</v>
      </c>
      <c r="E43" s="36">
        <v>246</v>
      </c>
      <c r="F43" s="36">
        <v>283</v>
      </c>
      <c r="G43" s="36">
        <v>301</v>
      </c>
      <c r="H43" s="36">
        <v>328</v>
      </c>
      <c r="I43" s="36">
        <v>383</v>
      </c>
      <c r="J43" s="36">
        <v>378</v>
      </c>
      <c r="K43" s="36">
        <v>365</v>
      </c>
      <c r="L43" s="36">
        <v>412</v>
      </c>
      <c r="M43" s="36">
        <v>373</v>
      </c>
      <c r="N43" s="36">
        <v>439</v>
      </c>
      <c r="O43" s="36">
        <v>396</v>
      </c>
      <c r="P43" s="36">
        <v>384</v>
      </c>
      <c r="Q43" s="35">
        <v>385</v>
      </c>
      <c r="R43" s="35">
        <v>306</v>
      </c>
      <c r="S43" s="35">
        <v>306</v>
      </c>
      <c r="T43" s="35">
        <v>266</v>
      </c>
      <c r="U43" s="35">
        <v>289</v>
      </c>
      <c r="V43" s="35"/>
      <c r="W43" s="35"/>
      <c r="X43" s="52">
        <f t="shared" si="1"/>
        <v>354.06666666666666</v>
      </c>
      <c r="Y43" s="52">
        <f t="shared" si="5"/>
        <v>310.39999999999998</v>
      </c>
    </row>
    <row r="44" spans="1:25">
      <c r="A44" s="43" t="s">
        <v>12</v>
      </c>
      <c r="B44" s="34" t="s">
        <v>246</v>
      </c>
      <c r="C44" s="37"/>
      <c r="D44" s="37"/>
      <c r="E44" s="37"/>
      <c r="F44" s="37"/>
      <c r="G44" s="36">
        <v>2.37</v>
      </c>
      <c r="H44" s="35">
        <v>2.37</v>
      </c>
      <c r="I44" s="35">
        <v>2.2599999999999998</v>
      </c>
      <c r="J44" s="35">
        <v>1.98</v>
      </c>
      <c r="K44" s="35">
        <v>1.88</v>
      </c>
      <c r="L44" s="35">
        <v>1.79</v>
      </c>
      <c r="M44" s="35">
        <v>1.61</v>
      </c>
      <c r="N44" s="35">
        <v>1.53</v>
      </c>
      <c r="O44" s="35">
        <v>1.45</v>
      </c>
      <c r="P44" s="35">
        <v>1.2</v>
      </c>
      <c r="Q44" s="35">
        <v>1.1499999999999999</v>
      </c>
      <c r="R44" s="35">
        <v>1.05</v>
      </c>
      <c r="S44" s="36">
        <v>1.01</v>
      </c>
      <c r="T44" s="36">
        <v>0.95</v>
      </c>
      <c r="U44" s="36">
        <v>0.92</v>
      </c>
      <c r="V44" s="36"/>
      <c r="W44" s="36"/>
      <c r="X44" s="52">
        <f t="shared" si="1"/>
        <v>1.5680000000000001</v>
      </c>
      <c r="Y44" s="52">
        <f t="shared" si="5"/>
        <v>1.016</v>
      </c>
    </row>
    <row r="45" spans="1:25" s="47" customFormat="1">
      <c r="A45" s="45" t="s">
        <v>12</v>
      </c>
      <c r="B45" s="46" t="s">
        <v>245</v>
      </c>
      <c r="G45" s="48">
        <f>(G43/((G42/G44)*100))*100000</f>
        <v>6.8491848608790828</v>
      </c>
      <c r="H45" s="48">
        <f t="shared" ref="H45:U45" si="12">(H43/((H42/H44)*100))*100000</f>
        <v>7.9032930387661535</v>
      </c>
      <c r="I45" s="48">
        <f t="shared" si="12"/>
        <v>9.0572158044533726</v>
      </c>
      <c r="J45" s="48">
        <f t="shared" si="12"/>
        <v>8.0275435999742584</v>
      </c>
      <c r="K45" s="48">
        <f t="shared" si="12"/>
        <v>7.5909598769870676</v>
      </c>
      <c r="L45" s="48">
        <f t="shared" si="12"/>
        <v>8.2185124924777675</v>
      </c>
      <c r="M45" s="48">
        <f t="shared" si="12"/>
        <v>7.2197309417040367</v>
      </c>
      <c r="N45" s="48">
        <f t="shared" si="12"/>
        <v>8.3062711005033201</v>
      </c>
      <c r="O45" s="48">
        <f t="shared" si="12"/>
        <v>7.3374565528521778</v>
      </c>
      <c r="P45" s="48">
        <f t="shared" si="12"/>
        <v>7.1084783413550543</v>
      </c>
      <c r="Q45" s="48">
        <f t="shared" si="12"/>
        <v>7.3572176340583919</v>
      </c>
      <c r="R45" s="48">
        <f t="shared" si="12"/>
        <v>5.6694664031620556</v>
      </c>
      <c r="S45" s="48">
        <f t="shared" si="12"/>
        <v>5.5661413777577664</v>
      </c>
      <c r="T45" s="48">
        <f t="shared" si="12"/>
        <v>4.6426602976299831</v>
      </c>
      <c r="U45" s="48">
        <f t="shared" si="12"/>
        <v>4.9523170913425725</v>
      </c>
      <c r="V45" s="48"/>
      <c r="W45" s="48"/>
      <c r="X45" s="52">
        <f t="shared" si="1"/>
        <v>7.0537632942602038</v>
      </c>
      <c r="Y45" s="52">
        <f t="shared" si="5"/>
        <v>5.6375605607901544</v>
      </c>
    </row>
    <row r="46" spans="1:25">
      <c r="C46" s="34">
        <v>1996</v>
      </c>
      <c r="D46" s="34">
        <v>1997</v>
      </c>
      <c r="E46" s="34">
        <v>1998</v>
      </c>
      <c r="F46" s="34">
        <v>1999</v>
      </c>
      <c r="G46" s="34">
        <v>2000</v>
      </c>
      <c r="H46" s="34">
        <v>2001</v>
      </c>
      <c r="I46" s="34">
        <v>2002</v>
      </c>
      <c r="J46" s="34">
        <v>2003</v>
      </c>
      <c r="K46" s="34">
        <v>2004</v>
      </c>
      <c r="L46" s="34">
        <v>2005</v>
      </c>
      <c r="M46" s="34">
        <v>2006</v>
      </c>
      <c r="N46" s="34">
        <v>2007</v>
      </c>
      <c r="O46" s="34">
        <v>2008</v>
      </c>
      <c r="P46" s="34">
        <v>2009</v>
      </c>
      <c r="Q46" s="34">
        <v>2010</v>
      </c>
      <c r="R46" s="34">
        <v>2011</v>
      </c>
      <c r="S46" s="34">
        <v>2012</v>
      </c>
      <c r="T46" s="34">
        <v>2013</v>
      </c>
      <c r="U46" s="34">
        <v>2014</v>
      </c>
      <c r="V46" s="34"/>
      <c r="W46" s="34"/>
      <c r="X46" s="52">
        <f t="shared" si="1"/>
        <v>2007</v>
      </c>
      <c r="Y46" s="52">
        <f t="shared" si="5"/>
        <v>2012</v>
      </c>
    </row>
    <row r="47" spans="1:25">
      <c r="A47" s="43" t="s">
        <v>243</v>
      </c>
      <c r="B47" s="34" t="s">
        <v>248</v>
      </c>
      <c r="C47" s="36">
        <v>2440</v>
      </c>
      <c r="D47" s="36">
        <v>1809</v>
      </c>
      <c r="E47" s="36">
        <v>2011</v>
      </c>
      <c r="F47" s="36">
        <v>2085</v>
      </c>
      <c r="G47" s="36">
        <v>2066</v>
      </c>
      <c r="H47" s="36">
        <v>1779</v>
      </c>
      <c r="I47" s="35">
        <v>1347</v>
      </c>
      <c r="J47" s="35">
        <v>1241</v>
      </c>
      <c r="K47" s="35">
        <v>1037</v>
      </c>
      <c r="L47" s="35">
        <v>876</v>
      </c>
      <c r="M47" s="35">
        <v>812</v>
      </c>
      <c r="N47" s="35">
        <v>870</v>
      </c>
      <c r="O47" s="35">
        <v>877</v>
      </c>
      <c r="P47" s="35">
        <v>837</v>
      </c>
      <c r="Q47" s="35">
        <v>813</v>
      </c>
      <c r="R47" s="35">
        <v>874</v>
      </c>
      <c r="S47" s="35">
        <v>940</v>
      </c>
      <c r="T47" s="35">
        <v>890</v>
      </c>
      <c r="U47" s="35">
        <v>986</v>
      </c>
      <c r="V47" s="35"/>
      <c r="W47" s="35"/>
      <c r="X47" s="52">
        <f t="shared" si="1"/>
        <v>1083</v>
      </c>
      <c r="Y47" s="52">
        <f t="shared" si="5"/>
        <v>900.6</v>
      </c>
    </row>
    <row r="48" spans="1:25">
      <c r="A48" s="43" t="s">
        <v>243</v>
      </c>
      <c r="B48" s="34" t="s">
        <v>247</v>
      </c>
      <c r="C48" s="36">
        <v>2</v>
      </c>
      <c r="D48" s="36">
        <v>3</v>
      </c>
      <c r="E48" s="36">
        <v>3</v>
      </c>
      <c r="F48" s="36">
        <v>3</v>
      </c>
      <c r="G48" s="36">
        <v>0</v>
      </c>
      <c r="H48" s="36">
        <v>5</v>
      </c>
      <c r="I48" s="36">
        <v>1</v>
      </c>
      <c r="J48" s="36">
        <v>0</v>
      </c>
      <c r="K48" s="36">
        <v>1</v>
      </c>
      <c r="L48" s="36">
        <v>2</v>
      </c>
      <c r="M48" s="36">
        <v>1</v>
      </c>
      <c r="N48" s="36">
        <v>3</v>
      </c>
      <c r="O48" s="36">
        <v>2</v>
      </c>
      <c r="P48" s="36">
        <v>2</v>
      </c>
      <c r="Q48" s="36">
        <v>0</v>
      </c>
      <c r="R48" s="36">
        <v>0</v>
      </c>
      <c r="S48" s="36">
        <v>4</v>
      </c>
      <c r="T48" s="36">
        <v>0</v>
      </c>
      <c r="U48" s="36">
        <v>1</v>
      </c>
      <c r="V48" s="36"/>
      <c r="W48" s="36"/>
      <c r="X48" s="52">
        <f t="shared" si="1"/>
        <v>1.4666666666666666</v>
      </c>
      <c r="Y48" s="52">
        <f t="shared" si="5"/>
        <v>1</v>
      </c>
    </row>
    <row r="49" spans="1:31">
      <c r="A49" s="43" t="s">
        <v>243</v>
      </c>
      <c r="B49" s="34" t="s">
        <v>246</v>
      </c>
      <c r="C49" s="37"/>
      <c r="D49" s="37"/>
      <c r="E49" s="37"/>
      <c r="F49" s="37"/>
      <c r="G49" s="36">
        <v>3.96</v>
      </c>
      <c r="H49" s="36">
        <v>3.34</v>
      </c>
      <c r="I49" s="35">
        <v>2.66</v>
      </c>
      <c r="J49" s="35">
        <v>2.0499999999999998</v>
      </c>
      <c r="K49" s="35">
        <v>1.79</v>
      </c>
      <c r="L49" s="35">
        <v>1.42</v>
      </c>
      <c r="M49" s="35">
        <v>1.35</v>
      </c>
      <c r="N49" s="35">
        <v>1.37</v>
      </c>
      <c r="O49" s="35">
        <v>1.35</v>
      </c>
      <c r="P49" s="35">
        <v>1.33</v>
      </c>
      <c r="Q49" s="35">
        <v>1.21</v>
      </c>
      <c r="R49" s="35">
        <v>1.28</v>
      </c>
      <c r="S49" s="35">
        <v>1.35</v>
      </c>
      <c r="T49" s="35">
        <v>1.22</v>
      </c>
      <c r="U49" s="35">
        <v>1.39</v>
      </c>
      <c r="V49" s="35"/>
      <c r="W49" s="35"/>
      <c r="X49" s="52">
        <f t="shared" si="1"/>
        <v>1.8046666666666671</v>
      </c>
      <c r="Y49" s="52">
        <f t="shared" si="5"/>
        <v>1.29</v>
      </c>
    </row>
    <row r="50" spans="1:31" s="47" customFormat="1">
      <c r="A50" s="45" t="s">
        <v>243</v>
      </c>
      <c r="B50" s="46" t="s">
        <v>245</v>
      </c>
      <c r="G50" s="48">
        <f>(G48/((G47/G49)*100))*100000</f>
        <v>0</v>
      </c>
      <c r="H50" s="48">
        <f t="shared" ref="H50:U50" si="13">(H48/((H47/H49)*100))*100000</f>
        <v>9.3872962338392334</v>
      </c>
      <c r="I50" s="48">
        <f t="shared" si="13"/>
        <v>1.9747587230883445</v>
      </c>
      <c r="J50" s="48">
        <f t="shared" si="13"/>
        <v>0</v>
      </c>
      <c r="K50" s="48">
        <f t="shared" si="13"/>
        <v>1.7261330761812923</v>
      </c>
      <c r="L50" s="48">
        <f t="shared" si="13"/>
        <v>3.2420091324200913</v>
      </c>
      <c r="M50" s="48">
        <f t="shared" si="13"/>
        <v>1.6625615763546802</v>
      </c>
      <c r="N50" s="48">
        <f t="shared" si="13"/>
        <v>4.7241379310344831</v>
      </c>
      <c r="O50" s="48">
        <f t="shared" si="13"/>
        <v>3.0786773090079822</v>
      </c>
      <c r="P50" s="48">
        <f t="shared" si="13"/>
        <v>3.1780167264038237</v>
      </c>
      <c r="Q50" s="48">
        <f t="shared" si="13"/>
        <v>0</v>
      </c>
      <c r="R50" s="48">
        <f t="shared" si="13"/>
        <v>0</v>
      </c>
      <c r="S50" s="48">
        <f t="shared" si="13"/>
        <v>5.744680851063829</v>
      </c>
      <c r="T50" s="48">
        <f t="shared" si="13"/>
        <v>0</v>
      </c>
      <c r="U50" s="48">
        <f t="shared" si="13"/>
        <v>1.4097363083164298</v>
      </c>
      <c r="V50" s="48"/>
      <c r="W50" s="48"/>
      <c r="X50" s="52">
        <f t="shared" si="1"/>
        <v>2.4085338578473459</v>
      </c>
      <c r="Y50" s="52">
        <f t="shared" si="5"/>
        <v>1.4308834318760517</v>
      </c>
    </row>
    <row r="51" spans="1:31">
      <c r="C51" s="34">
        <v>1996</v>
      </c>
      <c r="D51" s="34">
        <v>1997</v>
      </c>
      <c r="E51" s="34">
        <v>1998</v>
      </c>
      <c r="F51" s="34">
        <v>1999</v>
      </c>
      <c r="G51" s="34">
        <v>2000</v>
      </c>
      <c r="H51" s="34">
        <v>2001</v>
      </c>
      <c r="I51" s="34">
        <v>2002</v>
      </c>
      <c r="J51" s="34">
        <v>2003</v>
      </c>
      <c r="K51" s="34">
        <v>2004</v>
      </c>
      <c r="L51" s="34">
        <v>2005</v>
      </c>
      <c r="M51" s="34">
        <v>2006</v>
      </c>
      <c r="N51" s="34">
        <v>2007</v>
      </c>
      <c r="O51" s="34">
        <v>2008</v>
      </c>
      <c r="P51" s="34">
        <v>2009</v>
      </c>
      <c r="Q51" s="34">
        <v>2010</v>
      </c>
      <c r="R51" s="34">
        <v>2011</v>
      </c>
      <c r="S51" s="34">
        <v>2012</v>
      </c>
      <c r="T51" s="34">
        <v>2013</v>
      </c>
      <c r="U51" s="34">
        <v>2014</v>
      </c>
      <c r="V51" s="34"/>
      <c r="W51" s="34"/>
      <c r="X51" s="52">
        <f t="shared" si="1"/>
        <v>2007</v>
      </c>
      <c r="Y51" s="52">
        <f t="shared" si="5"/>
        <v>2012</v>
      </c>
    </row>
    <row r="52" spans="1:31">
      <c r="A52" s="43" t="s">
        <v>14</v>
      </c>
      <c r="B52" s="34" t="s">
        <v>248</v>
      </c>
      <c r="C52" s="35">
        <v>119633</v>
      </c>
      <c r="D52" s="35">
        <v>113784</v>
      </c>
      <c r="E52" s="35">
        <v>112796</v>
      </c>
      <c r="F52" s="36">
        <v>116797</v>
      </c>
      <c r="G52" s="36">
        <v>119135</v>
      </c>
      <c r="H52" s="36">
        <v>112887</v>
      </c>
      <c r="I52" s="36">
        <v>110244</v>
      </c>
      <c r="J52" s="36">
        <v>107160</v>
      </c>
      <c r="K52" s="36">
        <v>104209</v>
      </c>
      <c r="L52" s="36">
        <v>99067</v>
      </c>
      <c r="M52" s="36">
        <v>93886</v>
      </c>
      <c r="N52" s="36">
        <v>87186</v>
      </c>
      <c r="O52" s="36">
        <v>83900</v>
      </c>
      <c r="P52" s="36">
        <v>72377</v>
      </c>
      <c r="Q52" s="36">
        <v>71196</v>
      </c>
      <c r="R52" s="36">
        <v>70529</v>
      </c>
      <c r="S52" s="36">
        <v>68375</v>
      </c>
      <c r="T52" s="36">
        <v>67687</v>
      </c>
      <c r="U52" s="36">
        <v>66711</v>
      </c>
      <c r="V52" s="36"/>
      <c r="W52" s="36"/>
      <c r="X52" s="52">
        <f t="shared" si="1"/>
        <v>88969.933333333334</v>
      </c>
      <c r="Y52" s="52">
        <f t="shared" si="5"/>
        <v>68899.600000000006</v>
      </c>
    </row>
    <row r="53" spans="1:31">
      <c r="A53" s="43" t="s">
        <v>14</v>
      </c>
      <c r="B53" s="34" t="s">
        <v>247</v>
      </c>
      <c r="C53" s="36">
        <v>198</v>
      </c>
      <c r="D53" s="36">
        <v>202</v>
      </c>
      <c r="E53" s="36">
        <v>208</v>
      </c>
      <c r="F53" s="36">
        <v>164</v>
      </c>
      <c r="G53" s="36">
        <v>180</v>
      </c>
      <c r="H53" s="36">
        <v>180</v>
      </c>
      <c r="I53" s="36">
        <v>188</v>
      </c>
      <c r="J53" s="36">
        <v>175</v>
      </c>
      <c r="K53" s="36">
        <v>176</v>
      </c>
      <c r="L53" s="36">
        <v>223</v>
      </c>
      <c r="M53" s="36">
        <v>206</v>
      </c>
      <c r="N53" s="35">
        <v>206</v>
      </c>
      <c r="O53" s="36">
        <v>195</v>
      </c>
      <c r="P53" s="36">
        <v>185</v>
      </c>
      <c r="Q53" s="36">
        <v>213</v>
      </c>
      <c r="R53" s="36">
        <v>204</v>
      </c>
      <c r="S53" s="36">
        <v>211</v>
      </c>
      <c r="T53" s="36">
        <v>184</v>
      </c>
      <c r="U53" s="36">
        <v>164</v>
      </c>
      <c r="V53" s="36"/>
      <c r="W53" s="36"/>
      <c r="X53" s="52">
        <f t="shared" si="1"/>
        <v>192.66666666666666</v>
      </c>
      <c r="Y53" s="52">
        <f t="shared" si="5"/>
        <v>195.2</v>
      </c>
    </row>
    <row r="54" spans="1:31">
      <c r="A54" s="43" t="s">
        <v>14</v>
      </c>
      <c r="B54" s="34" t="s">
        <v>246</v>
      </c>
      <c r="C54" s="37"/>
      <c r="D54" s="37"/>
      <c r="E54" s="37"/>
      <c r="F54" s="37"/>
      <c r="G54" s="36">
        <v>3.73</v>
      </c>
      <c r="H54" s="36">
        <v>3.48</v>
      </c>
      <c r="I54" s="36">
        <v>3.32</v>
      </c>
      <c r="J54" s="36">
        <v>3.16</v>
      </c>
      <c r="K54" s="36">
        <v>3.04</v>
      </c>
      <c r="L54" s="36">
        <v>2.88</v>
      </c>
      <c r="M54" s="36">
        <v>2.69</v>
      </c>
      <c r="N54" s="36">
        <v>2.44</v>
      </c>
      <c r="O54" s="36">
        <v>2.3199999999999998</v>
      </c>
      <c r="P54" s="36">
        <v>2.02</v>
      </c>
      <c r="Q54" s="36">
        <v>1.97</v>
      </c>
      <c r="R54" s="36">
        <v>1.93</v>
      </c>
      <c r="S54" s="36">
        <v>1.85</v>
      </c>
      <c r="T54" s="36">
        <v>1.82</v>
      </c>
      <c r="U54" s="36">
        <v>1.8</v>
      </c>
      <c r="V54" s="36"/>
      <c r="W54" s="36"/>
      <c r="X54" s="52">
        <f t="shared" si="1"/>
        <v>2.5633333333333335</v>
      </c>
      <c r="Y54" s="52">
        <f t="shared" si="5"/>
        <v>1.8740000000000001</v>
      </c>
    </row>
    <row r="55" spans="1:31" s="47" customFormat="1">
      <c r="A55" s="45" t="s">
        <v>14</v>
      </c>
      <c r="B55" s="46" t="s">
        <v>245</v>
      </c>
      <c r="G55" s="48">
        <f>(G53/((G52/G54)*100))*100000</f>
        <v>5.635623452385949</v>
      </c>
      <c r="H55" s="48">
        <f t="shared" ref="H55:U55" si="14">(H53/((H52/H54)*100))*100000</f>
        <v>5.5489117436020097</v>
      </c>
      <c r="I55" s="48">
        <f t="shared" si="14"/>
        <v>5.6616233082979557</v>
      </c>
      <c r="J55" s="48">
        <f t="shared" si="14"/>
        <v>5.1605076521089961</v>
      </c>
      <c r="K55" s="48">
        <f t="shared" si="14"/>
        <v>5.1342974215278909</v>
      </c>
      <c r="L55" s="48">
        <f t="shared" si="14"/>
        <v>6.4828853200359342</v>
      </c>
      <c r="M55" s="48">
        <f t="shared" si="14"/>
        <v>5.9022644483735593</v>
      </c>
      <c r="N55" s="48">
        <f t="shared" si="14"/>
        <v>5.7651457802858257</v>
      </c>
      <c r="O55" s="48">
        <f t="shared" si="14"/>
        <v>5.3921334922526816</v>
      </c>
      <c r="P55" s="48">
        <f t="shared" si="14"/>
        <v>5.1632424665294225</v>
      </c>
      <c r="Q55" s="48">
        <f t="shared" si="14"/>
        <v>5.8937299848306086</v>
      </c>
      <c r="R55" s="48">
        <f t="shared" si="14"/>
        <v>5.5823845510357435</v>
      </c>
      <c r="S55" s="48">
        <f t="shared" si="14"/>
        <v>5.7089579524680074</v>
      </c>
      <c r="T55" s="48">
        <f t="shared" si="14"/>
        <v>4.9474788364087638</v>
      </c>
      <c r="U55" s="48">
        <f t="shared" si="14"/>
        <v>4.4250573368709807</v>
      </c>
      <c r="V55" s="48"/>
      <c r="W55" s="48"/>
      <c r="X55" s="52">
        <f t="shared" si="1"/>
        <v>5.4936162498009553</v>
      </c>
      <c r="Y55" s="52">
        <f t="shared" si="5"/>
        <v>5.311521732322821</v>
      </c>
    </row>
    <row r="56" spans="1:31">
      <c r="A56" s="44" t="s">
        <v>15</v>
      </c>
      <c r="C56" s="34">
        <v>1996</v>
      </c>
      <c r="D56" s="34">
        <v>1997</v>
      </c>
      <c r="E56" s="34">
        <v>1998</v>
      </c>
      <c r="F56" s="34">
        <v>1999</v>
      </c>
      <c r="G56" s="34">
        <v>2000</v>
      </c>
      <c r="H56" s="34">
        <v>2001</v>
      </c>
      <c r="I56" s="34">
        <v>2002</v>
      </c>
      <c r="J56" s="34">
        <v>2003</v>
      </c>
      <c r="K56" s="34">
        <v>2004</v>
      </c>
      <c r="L56" s="34">
        <v>2005</v>
      </c>
      <c r="M56" s="34">
        <v>2006</v>
      </c>
      <c r="N56" s="34">
        <v>2007</v>
      </c>
      <c r="O56" s="34">
        <v>2008</v>
      </c>
      <c r="P56" s="34">
        <v>2009</v>
      </c>
      <c r="Q56" s="34">
        <v>2010</v>
      </c>
      <c r="R56" s="34">
        <v>2011</v>
      </c>
      <c r="S56" s="34">
        <v>2012</v>
      </c>
      <c r="T56" s="34">
        <v>2013</v>
      </c>
      <c r="U56" s="34">
        <v>2014</v>
      </c>
      <c r="V56" s="34">
        <v>2015</v>
      </c>
      <c r="W56" s="34">
        <v>2015</v>
      </c>
      <c r="X56" s="52">
        <f t="shared" si="1"/>
        <v>2007</v>
      </c>
      <c r="Y56" s="52">
        <f t="shared" si="5"/>
        <v>2012</v>
      </c>
    </row>
    <row r="57" spans="1:31">
      <c r="A57" s="44" t="s">
        <v>15</v>
      </c>
      <c r="B57" s="34" t="s">
        <v>248</v>
      </c>
      <c r="C57" s="36">
        <v>13662</v>
      </c>
      <c r="D57" s="36">
        <v>14103</v>
      </c>
      <c r="E57" s="36">
        <v>13775</v>
      </c>
      <c r="F57" s="36">
        <v>13250</v>
      </c>
      <c r="G57" s="36">
        <v>14945</v>
      </c>
      <c r="H57" s="36">
        <v>15065</v>
      </c>
      <c r="I57" s="36">
        <v>15623</v>
      </c>
      <c r="J57" s="36">
        <v>15135</v>
      </c>
      <c r="K57" s="36">
        <v>13880</v>
      </c>
      <c r="L57" s="36">
        <v>14170</v>
      </c>
      <c r="M57" s="36">
        <v>14148</v>
      </c>
      <c r="N57" s="36">
        <v>13856</v>
      </c>
      <c r="O57" s="36">
        <v>13731</v>
      </c>
      <c r="P57" s="36">
        <v>12913</v>
      </c>
      <c r="Q57" s="36">
        <v>12344</v>
      </c>
      <c r="R57" s="36">
        <v>12064</v>
      </c>
      <c r="S57" s="36">
        <v>11145</v>
      </c>
      <c r="T57" s="36">
        <v>10519</v>
      </c>
      <c r="U57" s="36">
        <v>9392</v>
      </c>
      <c r="V57" s="36">
        <v>8417</v>
      </c>
      <c r="W57" s="36">
        <v>8417</v>
      </c>
      <c r="X57" s="52">
        <f t="shared" si="1"/>
        <v>13262</v>
      </c>
      <c r="Y57" s="52">
        <f t="shared" si="5"/>
        <v>11092.8</v>
      </c>
    </row>
    <row r="58" spans="1:31" ht="15" customHeight="1">
      <c r="A58" s="44" t="s">
        <v>15</v>
      </c>
      <c r="B58" s="34" t="s">
        <v>247</v>
      </c>
      <c r="C58" s="36">
        <v>24</v>
      </c>
      <c r="D58" s="36">
        <v>34</v>
      </c>
      <c r="E58" s="36">
        <v>27</v>
      </c>
      <c r="F58" s="36">
        <v>31</v>
      </c>
      <c r="G58" s="36">
        <v>31</v>
      </c>
      <c r="H58" s="36">
        <v>35</v>
      </c>
      <c r="I58" s="36">
        <v>23</v>
      </c>
      <c r="J58" s="36">
        <v>35</v>
      </c>
      <c r="K58" s="36">
        <v>30</v>
      </c>
      <c r="L58" s="36">
        <v>27</v>
      </c>
      <c r="M58" s="36">
        <v>30</v>
      </c>
      <c r="N58" s="36">
        <v>29</v>
      </c>
      <c r="O58" s="36">
        <v>26</v>
      </c>
      <c r="P58" s="36">
        <v>30</v>
      </c>
      <c r="Q58" s="36">
        <v>45</v>
      </c>
      <c r="R58" s="36">
        <v>37</v>
      </c>
      <c r="S58" s="36">
        <v>60</v>
      </c>
      <c r="T58" s="36">
        <v>35</v>
      </c>
      <c r="U58" s="36">
        <v>39</v>
      </c>
      <c r="V58" s="36">
        <v>32</v>
      </c>
      <c r="W58" s="36">
        <v>32</v>
      </c>
      <c r="X58" s="52">
        <f t="shared" si="1"/>
        <v>34.133333333333333</v>
      </c>
      <c r="Y58" s="52">
        <f t="shared" si="5"/>
        <v>43.2</v>
      </c>
    </row>
    <row r="59" spans="1:31" s="77" customFormat="1">
      <c r="A59" s="72" t="s">
        <v>15</v>
      </c>
      <c r="B59" s="73" t="s">
        <v>246</v>
      </c>
      <c r="C59" s="74"/>
      <c r="D59" s="74"/>
      <c r="E59" s="74"/>
      <c r="F59" s="74"/>
      <c r="G59" s="75">
        <v>4.5199999999999996</v>
      </c>
      <c r="H59" s="75">
        <v>4.37</v>
      </c>
      <c r="I59" s="75">
        <v>5.01</v>
      </c>
      <c r="J59" s="75">
        <v>4.24</v>
      </c>
      <c r="K59" s="75">
        <v>3.79</v>
      </c>
      <c r="L59" s="75">
        <v>3.95</v>
      </c>
      <c r="M59" s="75">
        <v>3.93</v>
      </c>
      <c r="N59" s="75">
        <v>3.72</v>
      </c>
      <c r="O59" s="75">
        <v>3.57</v>
      </c>
      <c r="P59" s="75">
        <v>3.33</v>
      </c>
      <c r="Q59" s="75">
        <v>3.15</v>
      </c>
      <c r="R59" s="75">
        <v>2.9</v>
      </c>
      <c r="S59" s="75">
        <v>2.81</v>
      </c>
      <c r="T59" s="75">
        <v>2.57</v>
      </c>
      <c r="U59" s="75">
        <v>2.2400000000000002</v>
      </c>
      <c r="V59" s="75">
        <v>2.0699999999999998</v>
      </c>
      <c r="W59" s="75">
        <v>2.0699999999999998</v>
      </c>
      <c r="X59" s="76">
        <f t="shared" si="1"/>
        <v>3.6066666666666669</v>
      </c>
      <c r="Y59" s="76">
        <f t="shared" si="5"/>
        <v>2.734</v>
      </c>
      <c r="AC59" s="78"/>
    </row>
    <row r="60" spans="1:31" s="77" customFormat="1">
      <c r="A60" s="72" t="s">
        <v>15</v>
      </c>
      <c r="B60" s="79" t="s">
        <v>245</v>
      </c>
      <c r="G60" s="80">
        <f>(G58/((G57/G59)*100))*100000</f>
        <v>9.3757109401137502</v>
      </c>
      <c r="H60" s="80">
        <f t="shared" ref="H60:W60" si="15">(H58/((H57/H59)*100))*100000</f>
        <v>10.152671755725191</v>
      </c>
      <c r="I60" s="80">
        <f t="shared" si="15"/>
        <v>7.3756640850028807</v>
      </c>
      <c r="J60" s="80">
        <f t="shared" si="15"/>
        <v>9.8050875454245112</v>
      </c>
      <c r="K60" s="80">
        <f t="shared" si="15"/>
        <v>8.1916426512968297</v>
      </c>
      <c r="L60" s="80">
        <f t="shared" si="15"/>
        <v>7.5264643613267479</v>
      </c>
      <c r="M60" s="80">
        <f t="shared" si="15"/>
        <v>8.3333333333333339</v>
      </c>
      <c r="N60" s="80">
        <f t="shared" si="15"/>
        <v>7.7857967667436494</v>
      </c>
      <c r="O60" s="80">
        <f t="shared" si="15"/>
        <v>6.759886388464059</v>
      </c>
      <c r="P60" s="80">
        <f t="shared" si="15"/>
        <v>7.7363896848137532</v>
      </c>
      <c r="Q60" s="80">
        <f t="shared" si="15"/>
        <v>11.483311730395332</v>
      </c>
      <c r="R60" s="80">
        <f t="shared" si="15"/>
        <v>8.8942307692307701</v>
      </c>
      <c r="S60" s="80">
        <f t="shared" si="15"/>
        <v>15.127860026917897</v>
      </c>
      <c r="T60" s="80">
        <f t="shared" si="15"/>
        <v>8.5511930791900355</v>
      </c>
      <c r="U60" s="80">
        <f t="shared" si="15"/>
        <v>9.3015332197615006</v>
      </c>
      <c r="V60" s="80">
        <f t="shared" si="15"/>
        <v>7.8697873351550429</v>
      </c>
      <c r="W60" s="80">
        <f t="shared" si="15"/>
        <v>7.8697873351550429</v>
      </c>
      <c r="X60" s="76">
        <f t="shared" si="1"/>
        <v>9.0933850891826822</v>
      </c>
      <c r="Y60" s="76">
        <f t="shared" si="5"/>
        <v>10.671625765099108</v>
      </c>
      <c r="AC60" s="81"/>
    </row>
    <row r="61" spans="1:31">
      <c r="A61" s="44" t="s">
        <v>244</v>
      </c>
      <c r="B61" s="34"/>
      <c r="C61" s="34">
        <v>1996</v>
      </c>
      <c r="D61" s="34">
        <v>1997</v>
      </c>
      <c r="E61" s="34">
        <v>1998</v>
      </c>
      <c r="F61" s="34">
        <v>1999</v>
      </c>
      <c r="G61" s="34">
        <v>2000</v>
      </c>
      <c r="H61" s="34">
        <v>2001</v>
      </c>
      <c r="I61" s="34">
        <v>2002</v>
      </c>
      <c r="J61" s="34">
        <v>2003</v>
      </c>
      <c r="K61" s="34">
        <v>2004</v>
      </c>
      <c r="L61" s="34">
        <v>2005</v>
      </c>
      <c r="M61" s="34">
        <v>2006</v>
      </c>
      <c r="N61" s="34">
        <v>2007</v>
      </c>
      <c r="O61" s="34">
        <v>2008</v>
      </c>
      <c r="P61" s="34">
        <v>2009</v>
      </c>
      <c r="Q61" s="34">
        <v>2010</v>
      </c>
      <c r="R61" s="34">
        <v>2011</v>
      </c>
      <c r="S61" s="34">
        <v>2012</v>
      </c>
      <c r="T61" s="34">
        <v>2013</v>
      </c>
      <c r="U61" s="34">
        <v>2014</v>
      </c>
      <c r="V61" s="34"/>
      <c r="W61" s="34"/>
      <c r="X61" s="52">
        <f t="shared" si="1"/>
        <v>2007</v>
      </c>
      <c r="Y61" s="52">
        <f t="shared" si="5"/>
        <v>2012</v>
      </c>
      <c r="AC61" s="60"/>
    </row>
    <row r="62" spans="1:31">
      <c r="A62" s="44" t="s">
        <v>244</v>
      </c>
      <c r="B62" s="34" t="s">
        <v>248</v>
      </c>
      <c r="C62" s="36">
        <v>501</v>
      </c>
      <c r="D62" s="36">
        <v>533</v>
      </c>
      <c r="E62" s="36">
        <v>411</v>
      </c>
      <c r="F62" s="36">
        <v>445</v>
      </c>
      <c r="G62" s="36">
        <v>397</v>
      </c>
      <c r="H62" s="36">
        <v>445</v>
      </c>
      <c r="I62" s="36">
        <v>495</v>
      </c>
      <c r="J62" s="36">
        <v>442</v>
      </c>
      <c r="K62" s="36">
        <v>452</v>
      </c>
      <c r="L62" s="36">
        <v>445</v>
      </c>
      <c r="M62" s="36">
        <v>494</v>
      </c>
      <c r="N62" s="36">
        <v>578</v>
      </c>
      <c r="O62" s="36">
        <v>559</v>
      </c>
      <c r="P62" s="36">
        <v>478</v>
      </c>
      <c r="Q62" s="36">
        <v>460</v>
      </c>
      <c r="R62" s="36">
        <v>525</v>
      </c>
      <c r="S62" s="36">
        <v>478</v>
      </c>
      <c r="T62" s="36">
        <v>419</v>
      </c>
      <c r="U62" s="36">
        <v>446</v>
      </c>
      <c r="V62" s="36"/>
      <c r="W62" s="36"/>
      <c r="X62" s="52">
        <f t="shared" si="1"/>
        <v>474.2</v>
      </c>
      <c r="Y62" s="52">
        <f t="shared" si="5"/>
        <v>465.6</v>
      </c>
      <c r="AC62" s="60"/>
      <c r="AD62" s="70"/>
      <c r="AE62" s="71"/>
    </row>
    <row r="63" spans="1:31">
      <c r="A63" s="44" t="s">
        <v>244</v>
      </c>
      <c r="B63" s="34" t="s">
        <v>247</v>
      </c>
      <c r="C63" s="36">
        <v>4</v>
      </c>
      <c r="D63" s="36">
        <v>0</v>
      </c>
      <c r="E63" s="36">
        <v>0</v>
      </c>
      <c r="F63" s="36">
        <v>1</v>
      </c>
      <c r="G63" s="36">
        <v>2</v>
      </c>
      <c r="H63" s="36">
        <v>0</v>
      </c>
      <c r="I63" s="36">
        <v>1</v>
      </c>
      <c r="J63" s="36">
        <v>1</v>
      </c>
      <c r="K63" s="36">
        <v>1</v>
      </c>
      <c r="L63" s="35">
        <v>2</v>
      </c>
      <c r="M63" s="35">
        <v>3</v>
      </c>
      <c r="N63" s="36">
        <v>2</v>
      </c>
      <c r="O63" s="36">
        <v>1</v>
      </c>
      <c r="P63" s="35">
        <v>2</v>
      </c>
      <c r="Q63" s="35">
        <v>3</v>
      </c>
      <c r="R63" s="35">
        <v>2</v>
      </c>
      <c r="S63" s="35">
        <v>2</v>
      </c>
      <c r="T63" s="36">
        <v>3</v>
      </c>
      <c r="U63" s="36">
        <v>4</v>
      </c>
      <c r="V63" s="36"/>
      <c r="W63" s="36"/>
      <c r="X63" s="52">
        <f t="shared" si="1"/>
        <v>1.9333333333333333</v>
      </c>
      <c r="Y63" s="52">
        <f t="shared" si="5"/>
        <v>2.8</v>
      </c>
    </row>
    <row r="64" spans="1:31">
      <c r="A64" s="44" t="s">
        <v>244</v>
      </c>
      <c r="B64" s="34" t="s">
        <v>246</v>
      </c>
      <c r="C64" s="37"/>
      <c r="D64" s="37"/>
      <c r="E64" s="37"/>
      <c r="F64" s="37"/>
      <c r="G64" s="35">
        <v>2.37</v>
      </c>
      <c r="H64" s="35">
        <v>2.65</v>
      </c>
      <c r="I64" s="35">
        <v>2.98</v>
      </c>
      <c r="J64" s="35">
        <v>2.54</v>
      </c>
      <c r="K64" s="35">
        <v>2.46</v>
      </c>
      <c r="L64" s="35">
        <v>2.33</v>
      </c>
      <c r="M64" s="35">
        <v>2.63</v>
      </c>
      <c r="N64" s="36">
        <v>2.9</v>
      </c>
      <c r="O64" s="36">
        <v>2.73</v>
      </c>
      <c r="P64" s="36">
        <v>2.38</v>
      </c>
      <c r="Q64" s="36">
        <v>2.12</v>
      </c>
      <c r="R64" s="36">
        <v>2.2799999999999998</v>
      </c>
      <c r="S64" s="36">
        <v>2.14</v>
      </c>
      <c r="T64" s="36">
        <v>1.87</v>
      </c>
      <c r="U64" s="36">
        <v>2.0699999999999998</v>
      </c>
      <c r="V64" s="36"/>
      <c r="W64" s="36"/>
      <c r="X64" s="52">
        <f t="shared" si="1"/>
        <v>2.4299999999999997</v>
      </c>
      <c r="Y64" s="52">
        <f t="shared" si="5"/>
        <v>2.0960000000000001</v>
      </c>
    </row>
    <row r="65" spans="1:25" s="47" customFormat="1">
      <c r="A65" s="45" t="s">
        <v>244</v>
      </c>
      <c r="B65" s="46" t="s">
        <v>245</v>
      </c>
      <c r="G65" s="48">
        <f>(G63/((G62/G64)*100))*100000</f>
        <v>11.939546599496223</v>
      </c>
      <c r="H65" s="48">
        <f t="shared" ref="H65:U65" si="16">(H63/((H62/H64)*100))*100000</f>
        <v>0</v>
      </c>
      <c r="I65" s="48">
        <f t="shared" si="16"/>
        <v>6.0202020202020199</v>
      </c>
      <c r="J65" s="48">
        <f t="shared" si="16"/>
        <v>5.7466063348416299</v>
      </c>
      <c r="K65" s="48">
        <f t="shared" si="16"/>
        <v>5.442477876106194</v>
      </c>
      <c r="L65" s="48">
        <f t="shared" si="16"/>
        <v>10.47191011235955</v>
      </c>
      <c r="M65" s="48">
        <f t="shared" si="16"/>
        <v>15.971659919028342</v>
      </c>
      <c r="N65" s="48">
        <f t="shared" si="16"/>
        <v>10.034602076124566</v>
      </c>
      <c r="O65" s="48">
        <f t="shared" si="16"/>
        <v>4.8837209302325579</v>
      </c>
      <c r="P65" s="48">
        <f t="shared" si="16"/>
        <v>9.9581589958159</v>
      </c>
      <c r="Q65" s="48">
        <f t="shared" si="16"/>
        <v>13.82608695652174</v>
      </c>
      <c r="R65" s="48">
        <f t="shared" si="16"/>
        <v>8.6857142857142868</v>
      </c>
      <c r="S65" s="48">
        <f t="shared" si="16"/>
        <v>8.95397489539749</v>
      </c>
      <c r="T65" s="48">
        <f t="shared" si="16"/>
        <v>13.389021479713604</v>
      </c>
      <c r="U65" s="48">
        <f t="shared" si="16"/>
        <v>18.565022421524663</v>
      </c>
      <c r="V65" s="48"/>
      <c r="W65" s="48"/>
      <c r="X65" s="52">
        <f t="shared" si="1"/>
        <v>9.5925803268719179</v>
      </c>
      <c r="Y65" s="52">
        <f t="shared" si="5"/>
        <v>12.683964007774355</v>
      </c>
    </row>
    <row r="66" spans="1:25">
      <c r="A66" s="43"/>
      <c r="B66" s="54"/>
    </row>
  </sheetData>
  <mergeCells count="1">
    <mergeCell ref="HB1:HB4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2010-2014 FR Dis. and Inj</vt:lpstr>
      <vt:lpstr>2000-2014 FR Combine D and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2016-08-29T04:00:42Z</dcterms:created>
  <dcterms:modified xsi:type="dcterms:W3CDTF">2016-10-02T19:30:49Z</dcterms:modified>
</cp:coreProperties>
</file>